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2"/>
  </bookViews>
  <sheets>
    <sheet name="Turystyka piesza" sheetId="1" r:id="rId1"/>
    <sheet name="Turystyka wodna" sheetId="2" r:id="rId2"/>
    <sheet name="Turystyka rowerowa" sheetId="3" r:id="rId3"/>
  </sheets>
  <definedNames/>
  <calcPr fullCalcOnLoad="1"/>
</workbook>
</file>

<file path=xl/sharedStrings.xml><?xml version="1.0" encoding="utf-8"?>
<sst xmlns="http://schemas.openxmlformats.org/spreadsheetml/2006/main" count="109" uniqueCount="57">
  <si>
    <t>Wyniki konkursu z zakresu turystyki pieszej w 2008 r.</t>
  </si>
  <si>
    <t>L.p.</t>
  </si>
  <si>
    <t>Nazwa Organizacji</t>
  </si>
  <si>
    <t>Zadanie (nazwa, termin realizacji)</t>
  </si>
  <si>
    <t>Koszt zadania</t>
  </si>
  <si>
    <t>Opinia Komisji</t>
  </si>
  <si>
    <t xml:space="preserve"> Decyzja Prezydenta Miasta</t>
  </si>
  <si>
    <t>Całkowity koszt zadania</t>
  </si>
  <si>
    <t>Wkład własny</t>
  </si>
  <si>
    <t>%</t>
  </si>
  <si>
    <t>Kwota wnioskowanej dotacji</t>
  </si>
  <si>
    <t>Liczba przyznanych punktów</t>
  </si>
  <si>
    <t>Wysokość dotacji</t>
  </si>
  <si>
    <t>Polski Związek Emerytów, Rencistów i Inwalidów</t>
  </si>
  <si>
    <t>Turystyka piesza – integracja środowiska emeryckiego
czerwiec – październik 2008</t>
  </si>
  <si>
    <t>Polskie Towarzystwo Turystyczno-Krajoznawcze</t>
  </si>
  <si>
    <t>Renowacja szlaków pieszych w granicach Miasta Olsztyn
lipiec – październik 2008</t>
  </si>
  <si>
    <t>Przewodnik Czeka – wędrówki po Olsztynie
czerwiec – listopad 2008
4 razy w miesiącu</t>
  </si>
  <si>
    <t>Biegi na orientację dla mieszkańców Olsztyna
Las Miejski
czerwiec – grudzień 2008
5 rajdów</t>
  </si>
  <si>
    <t>Obsługa techniczna i modernizacja Olsztyńskiej Internetowej Gazety Turystycznej</t>
  </si>
  <si>
    <t>Rajdy pod hasłem „4 pory roku”
kwiecień – grudzień 2008
4 rajdy</t>
  </si>
  <si>
    <t>Zdobywamy siedmiomilowe buty
7 wycieczek</t>
  </si>
  <si>
    <r>
      <t xml:space="preserve">Zlot Olsztyńskich Turystów </t>
    </r>
    <r>
      <rPr>
        <b/>
        <sz val="9"/>
        <rFont val="Arial"/>
        <family val="2"/>
      </rPr>
      <t xml:space="preserve">Zadyszka
</t>
    </r>
    <r>
      <rPr>
        <sz val="9"/>
        <rFont val="Arial"/>
        <family val="2"/>
      </rPr>
      <t>27.09.2008</t>
    </r>
  </si>
  <si>
    <t>Koncert Poezji Śpiewanej w Olsztynie w ramach ogólnopolskiego pt. „W górach jest wszystko co kocham”</t>
  </si>
  <si>
    <r>
      <t xml:space="preserve"> </t>
    </r>
    <r>
      <rPr>
        <b/>
        <sz val="9"/>
        <rFont val="Arial"/>
        <family val="2"/>
      </rPr>
      <t>Polskie Towarzystwo Turystyczno-Krajoznawcze</t>
    </r>
  </si>
  <si>
    <t>Poznajemy nasze szlaki
czerwiec – listopad 2008</t>
  </si>
  <si>
    <t>Nie siedź w domu, wędruj z nami
11 wycieczek</t>
  </si>
  <si>
    <t>Marsz na orientację dla mieszkańców Olsztyna
11 – 12.12.2008</t>
  </si>
  <si>
    <t>XXXI Zlot Szkolnych Kół PTTK
czerwiec 2008</t>
  </si>
  <si>
    <t>XXX Raj z Przyjaciółmi
wrzesień 2008</t>
  </si>
  <si>
    <t>Szlakiem św. Jakuba (Olsztyn – Brodnica)
lipiec – sierpień 2008
2 rajdy</t>
  </si>
  <si>
    <t>IX Rajd „Rocznice Niepodległości”
listopad 2008</t>
  </si>
  <si>
    <t>XIV Rajd z Mikołajem
grudzień 2008</t>
  </si>
  <si>
    <t>Poznajemy Olsztyn i okolice – cykl rajdów pieszych dla mieszkańców Olsztyna</t>
  </si>
  <si>
    <t>Puszcze Warmii i Mazur – kilkudniowy rajd pieszy
14 – 17.08.2008</t>
  </si>
  <si>
    <t>Poznajemy Zamki Warmii i Mazur – cykl rajdów pieszych po Warmii i Mazurach
czerwiec – listopad 2008</t>
  </si>
  <si>
    <t>Cykl rajdów rodzinnych w okolicach Olsztyna
lipiec – październik 2008</t>
  </si>
  <si>
    <t>Rajdy z cyklu „Kocham Olsztyn”
rajdy na zasadzie gry terenowej dla klas 1 – 3
wrzesień – październik 2008</t>
  </si>
  <si>
    <t>Stowarzyszenie Edukacyjne „Młodzież Przyszłością Regionu”</t>
  </si>
  <si>
    <t>Turystyka piesza
8 rajdów
maj – październik 2008</t>
  </si>
  <si>
    <t>Wyniki konkursu z zakresu turystyki wodnej w 2008 r.</t>
  </si>
  <si>
    <t>Spływ Maturzystów „Olsztyn 2008”
czerwiec – lipiec 2008</t>
  </si>
  <si>
    <t>Spływ Kajakowy „Poznajemy nasze rzeki”
Łyna 28.06.2008
Pisa Warmińska (od Dadaju do elektrowni na Wadągu) 30.08.2008</t>
  </si>
  <si>
    <t>Zaprojektowanie i wykonanie oznakowania turystycznego szlaku kajakowego rzeki Łyny w granicach administracyjnych Olsztyna
czerwiec – październik 2008</t>
  </si>
  <si>
    <t>„Weekend w kajaku” wycieczki kajakowe
czerwiec, lipiec, sierpień 2008</t>
  </si>
  <si>
    <t>„Turystyka wodna”
9 spływów
czerwiec – wrzesień 2008</t>
  </si>
  <si>
    <t>ZHP Chorągiew Warmińsko-Mazurska, Hufiec „RODŁO”</t>
  </si>
  <si>
    <t>„Z żeglarstwem za pan brat, czyli jak bezpiecznie no i zdrowo spędzić wolny czas nad wodą”
czerwiec – grudzień 2008</t>
  </si>
  <si>
    <t>Wyniki konkursu z zakresu turystyki rowerowej w 2008 r.</t>
  </si>
  <si>
    <t>Stowarzyszenie Centrum Turystyki Aktywnej „Kołodrom”</t>
  </si>
  <si>
    <t>Ratuszowe Rajdy Rowerowe oraz Konkurs „Koła, kółka i kółeczka” - 6 rajdów</t>
  </si>
  <si>
    <t>Poznajemy Rezerwaty Warmii i Mazur – cykl wycieczek rowerowych dla mieszkańców Olsztyna – 3 wycieczki
czerwiec sierpień 2008</t>
  </si>
  <si>
    <t>Rowerowy rajd na Orientację dla mieszkańców Olsztyna
11 – 12.10.2008</t>
  </si>
  <si>
    <t>„Cztery Pory Roku” - rajdy rowerowe
wiosna, lato, jesień, zima</t>
  </si>
  <si>
    <t>„Turystyka rowerowa” - 12 rajdów jednodniowych</t>
  </si>
  <si>
    <t>Stowarzyszenie Aktywności Społecznej „Młyn”</t>
  </si>
  <si>
    <t>rowerowy.olsztyn.pl
opracowanie i wydanie bezpłatnego kwartalnika dla mieszkańców Olsztyna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</si>
</sst>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0.00%"/>
    <numFmt numFmtId="167" formatCode="0.00"/>
  </numFmts>
  <fonts count="13">
    <font>
      <sz val="10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3"/>
      <name val="Calibri"/>
      <family val="2"/>
    </font>
    <font>
      <b/>
      <sz val="11"/>
      <name val="Arial"/>
      <family val="2"/>
    </font>
    <font>
      <b/>
      <sz val="10.5"/>
      <name val="Bookman Old Style"/>
      <family val="1"/>
    </font>
    <font>
      <sz val="10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vertical="center" wrapText="1"/>
    </xf>
    <xf numFmtId="164" fontId="1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4" fontId="4" fillId="0" borderId="0" xfId="0" applyFont="1" applyAlignment="1">
      <alignment wrapText="1"/>
    </xf>
    <xf numFmtId="164" fontId="5" fillId="0" borderId="0" xfId="0" applyFont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horizontal="center" wrapText="1"/>
    </xf>
    <xf numFmtId="164" fontId="7" fillId="4" borderId="1" xfId="0" applyFont="1" applyFill="1" applyBorder="1" applyAlignment="1">
      <alignment horizontal="center" wrapText="1"/>
    </xf>
    <xf numFmtId="164" fontId="7" fillId="2" borderId="1" xfId="0" applyFont="1" applyFill="1" applyBorder="1" applyAlignment="1">
      <alignment horizontal="center" vertical="center" wrapText="1"/>
    </xf>
    <xf numFmtId="164" fontId="3" fillId="5" borderId="1" xfId="0" applyFont="1" applyFill="1" applyBorder="1" applyAlignment="1">
      <alignment horizontal="center" vertical="center" wrapText="1"/>
    </xf>
    <xf numFmtId="164" fontId="8" fillId="5" borderId="1" xfId="0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4" fontId="3" fillId="6" borderId="1" xfId="0" applyFont="1" applyFill="1" applyBorder="1" applyAlignment="1">
      <alignment horizontal="center" vertical="center" wrapText="1"/>
    </xf>
    <xf numFmtId="164" fontId="6" fillId="6" borderId="1" xfId="0" applyFont="1" applyFill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9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165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7" fontId="10" fillId="0" borderId="1" xfId="0" applyNumberFormat="1" applyFont="1" applyBorder="1" applyAlignment="1">
      <alignment horizontal="right" vertical="center" wrapText="1"/>
    </xf>
    <xf numFmtId="165" fontId="7" fillId="0" borderId="1" xfId="0" applyFont="1" applyBorder="1" applyAlignment="1">
      <alignment horizontal="right" vertical="center" wrapText="1"/>
    </xf>
    <xf numFmtId="164" fontId="3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right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4" fontId="11" fillId="0" borderId="3" xfId="0" applyFont="1" applyBorder="1" applyAlignment="1">
      <alignment horizontal="center" wrapText="1"/>
    </xf>
    <xf numFmtId="164" fontId="12" fillId="0" borderId="0" xfId="0" applyFont="1" applyAlignment="1">
      <alignment/>
    </xf>
    <xf numFmtId="164" fontId="7" fillId="0" borderId="1" xfId="0" applyFont="1" applyBorder="1" applyAlignment="1">
      <alignment horizontal="right" vertical="center" wrapText="1"/>
    </xf>
    <xf numFmtId="164" fontId="3" fillId="0" borderId="3" xfId="0" applyFont="1" applyBorder="1" applyAlignment="1">
      <alignment horizontal="center" wrapText="1"/>
    </xf>
    <xf numFmtId="165" fontId="7" fillId="3" borderId="1" xfId="0" applyFont="1" applyFill="1" applyBorder="1" applyAlignment="1">
      <alignment vertical="center" wrapText="1"/>
    </xf>
    <xf numFmtId="166" fontId="7" fillId="3" borderId="1" xfId="0" applyFont="1" applyFill="1" applyBorder="1" applyAlignment="1">
      <alignment vertical="center" wrapText="1"/>
    </xf>
    <xf numFmtId="165" fontId="7" fillId="3" borderId="1" xfId="0" applyNumberFormat="1" applyFont="1" applyFill="1" applyBorder="1" applyAlignment="1">
      <alignment vertical="center" wrapText="1"/>
    </xf>
    <xf numFmtId="164" fontId="4" fillId="3" borderId="1" xfId="0" applyFont="1" applyFill="1" applyBorder="1" applyAlignment="1">
      <alignment vertical="center" wrapText="1"/>
    </xf>
    <xf numFmtId="165" fontId="7" fillId="3" borderId="1" xfId="0" applyFont="1" applyFill="1" applyBorder="1" applyAlignment="1">
      <alignment horizontal="right" vertical="center" wrapText="1"/>
    </xf>
    <xf numFmtId="164" fontId="7" fillId="7" borderId="1" xfId="0" applyFont="1" applyFill="1" applyBorder="1" applyAlignment="1">
      <alignment horizontal="center" wrapText="1"/>
    </xf>
    <xf numFmtId="164" fontId="7" fillId="8" borderId="1" xfId="0" applyFont="1" applyFill="1" applyBorder="1" applyAlignment="1">
      <alignment horizontal="center" wrapText="1"/>
    </xf>
    <xf numFmtId="164" fontId="7" fillId="6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6" fillId="5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wrapText="1"/>
    </xf>
    <xf numFmtId="165" fontId="10" fillId="2" borderId="1" xfId="0" applyNumberFormat="1" applyFont="1" applyFill="1" applyBorder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horizontal="right" vertical="center"/>
    </xf>
    <xf numFmtId="164" fontId="7" fillId="9" borderId="1" xfId="0" applyFont="1" applyFill="1" applyBorder="1" applyAlignment="1">
      <alignment horizontal="center" wrapText="1"/>
    </xf>
    <xf numFmtId="164" fontId="7" fillId="10" borderId="1" xfId="0" applyFont="1" applyFill="1" applyBorder="1" applyAlignment="1">
      <alignment horizontal="center" vertical="center" wrapText="1"/>
    </xf>
    <xf numFmtId="164" fontId="8" fillId="6" borderId="1" xfId="0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164" fontId="3" fillId="7" borderId="1" xfId="0" applyFont="1" applyFill="1" applyBorder="1" applyAlignment="1">
      <alignment horizontal="center" vertical="center" wrapText="1"/>
    </xf>
    <xf numFmtId="164" fontId="6" fillId="7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6" fillId="0" borderId="1" xfId="0" applyFont="1" applyBorder="1" applyAlignment="1">
      <alignment horizontal="right" vertical="center" wrapText="1"/>
    </xf>
    <xf numFmtId="164" fontId="6" fillId="0" borderId="0" xfId="0" applyFont="1" applyAlignment="1">
      <alignment/>
    </xf>
    <xf numFmtId="165" fontId="6" fillId="3" borderId="1" xfId="0" applyFont="1" applyFill="1" applyBorder="1" applyAlignment="1">
      <alignment/>
    </xf>
    <xf numFmtId="166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00B8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24">
      <selection activeCell="F31" sqref="F31"/>
    </sheetView>
  </sheetViews>
  <sheetFormatPr defaultColWidth="12.57421875" defaultRowHeight="12.75"/>
  <cols>
    <col min="1" max="1" width="5.7109375" style="1" customWidth="1"/>
    <col min="2" max="2" width="17.00390625" style="2" customWidth="1"/>
    <col min="3" max="3" width="26.57421875" style="3" customWidth="1"/>
    <col min="4" max="4" width="11.8515625" style="2" customWidth="1"/>
    <col min="5" max="5" width="12.421875" style="4" customWidth="1"/>
    <col min="6" max="6" width="8.421875" style="4" customWidth="1"/>
    <col min="7" max="7" width="13.140625" style="5" customWidth="1"/>
    <col min="8" max="8" width="11.140625" style="6" customWidth="1"/>
    <col min="9" max="9" width="13.140625" style="6" customWidth="1"/>
    <col min="10" max="10" width="12.7109375" style="6" customWidth="1"/>
    <col min="11" max="16384" width="11.57421875" style="0" customWidth="1"/>
  </cols>
  <sheetData>
    <row r="2" spans="1:10" ht="18.7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</row>
    <row r="3" ht="12.75" hidden="1"/>
    <row r="5" spans="1:10" ht="13.5">
      <c r="A5" s="8" t="s">
        <v>1</v>
      </c>
      <c r="B5" s="8" t="s">
        <v>2</v>
      </c>
      <c r="C5" s="8" t="s">
        <v>3</v>
      </c>
      <c r="D5" s="9" t="s">
        <v>4</v>
      </c>
      <c r="E5" s="9"/>
      <c r="F5" s="9"/>
      <c r="G5" s="9"/>
      <c r="H5" s="10" t="s">
        <v>5</v>
      </c>
      <c r="I5" s="10"/>
      <c r="J5" s="11" t="s">
        <v>6</v>
      </c>
    </row>
    <row r="6" spans="1:12" s="17" customFormat="1" ht="36.75" customHeight="1">
      <c r="A6" s="8"/>
      <c r="B6" s="8"/>
      <c r="C6" s="8"/>
      <c r="D6" s="12" t="s">
        <v>7</v>
      </c>
      <c r="E6" s="12" t="s">
        <v>8</v>
      </c>
      <c r="F6" s="13" t="s">
        <v>9</v>
      </c>
      <c r="G6" s="14" t="s">
        <v>10</v>
      </c>
      <c r="H6" s="15" t="s">
        <v>11</v>
      </c>
      <c r="I6" s="16" t="s">
        <v>12</v>
      </c>
      <c r="J6" s="11"/>
      <c r="K6"/>
      <c r="L6"/>
    </row>
    <row r="7" spans="1:10" ht="45" customHeight="1">
      <c r="A7" s="18">
        <v>1</v>
      </c>
      <c r="B7" s="19" t="s">
        <v>13</v>
      </c>
      <c r="C7" s="20" t="s">
        <v>14</v>
      </c>
      <c r="D7" s="21">
        <v>7400</v>
      </c>
      <c r="E7" s="22">
        <f>(D7-G7)</f>
        <v>1480</v>
      </c>
      <c r="F7" s="23">
        <f>(E7/D7)</f>
        <v>0.2</v>
      </c>
      <c r="G7" s="24">
        <v>5920</v>
      </c>
      <c r="H7" s="25">
        <v>31</v>
      </c>
      <c r="I7" s="24">
        <v>3560</v>
      </c>
      <c r="J7" s="26">
        <f>(I7)</f>
        <v>3560</v>
      </c>
    </row>
    <row r="8" spans="1:10" ht="46.5" customHeight="1">
      <c r="A8" s="18">
        <v>2</v>
      </c>
      <c r="B8" s="27" t="s">
        <v>15</v>
      </c>
      <c r="C8" s="28" t="s">
        <v>16</v>
      </c>
      <c r="D8" s="29">
        <v>4331.6</v>
      </c>
      <c r="E8" s="22">
        <f>(D8-G8)</f>
        <v>1781.6000000000004</v>
      </c>
      <c r="F8" s="23">
        <f>(E8/D8)</f>
        <v>0.4113029827315542</v>
      </c>
      <c r="G8" s="30">
        <v>2550</v>
      </c>
      <c r="H8" s="25">
        <v>33</v>
      </c>
      <c r="I8" s="24">
        <v>1600</v>
      </c>
      <c r="J8" s="26">
        <f>(I8)</f>
        <v>1600</v>
      </c>
    </row>
    <row r="9" spans="1:10" ht="50.25" customHeight="1">
      <c r="A9" s="18">
        <v>3</v>
      </c>
      <c r="B9" s="27" t="s">
        <v>15</v>
      </c>
      <c r="C9" s="28" t="s">
        <v>17</v>
      </c>
      <c r="D9" s="29">
        <v>4490</v>
      </c>
      <c r="E9" s="22">
        <f>(D9-G9)</f>
        <v>990</v>
      </c>
      <c r="F9" s="23">
        <f>(E9/D9)</f>
        <v>0.22048997772828507</v>
      </c>
      <c r="G9" s="24">
        <v>3500</v>
      </c>
      <c r="H9" s="25">
        <v>34.17</v>
      </c>
      <c r="I9" s="24">
        <v>2100</v>
      </c>
      <c r="J9" s="26">
        <f>(I9)</f>
        <v>2100</v>
      </c>
    </row>
    <row r="10" spans="1:10" ht="57.75" customHeight="1">
      <c r="A10" s="18">
        <v>4</v>
      </c>
      <c r="B10" s="27" t="s">
        <v>15</v>
      </c>
      <c r="C10" s="28" t="s">
        <v>18</v>
      </c>
      <c r="D10" s="31">
        <v>4425</v>
      </c>
      <c r="E10" s="22">
        <f>(D10-G10)</f>
        <v>1900</v>
      </c>
      <c r="F10" s="23">
        <f>(E10/D10)</f>
        <v>0.4293785310734463</v>
      </c>
      <c r="G10" s="24">
        <v>2525</v>
      </c>
      <c r="H10" s="25">
        <v>31.33</v>
      </c>
      <c r="I10" s="24">
        <v>1600</v>
      </c>
      <c r="J10" s="26">
        <f>(I10)</f>
        <v>1600</v>
      </c>
    </row>
    <row r="11" spans="1:10" ht="48" customHeight="1">
      <c r="A11" s="18">
        <v>5</v>
      </c>
      <c r="B11" s="27" t="s">
        <v>15</v>
      </c>
      <c r="C11" s="28" t="s">
        <v>19</v>
      </c>
      <c r="D11" s="31">
        <v>1000</v>
      </c>
      <c r="E11" s="32">
        <f>(D11-G11)</f>
        <v>200</v>
      </c>
      <c r="F11" s="23">
        <f>(E11/D11)</f>
        <v>0.2</v>
      </c>
      <c r="G11" s="24">
        <v>800</v>
      </c>
      <c r="H11" s="25">
        <v>0</v>
      </c>
      <c r="I11" s="24">
        <v>0</v>
      </c>
      <c r="J11" s="26">
        <f>(I11)</f>
        <v>0</v>
      </c>
    </row>
    <row r="12" spans="1:10" ht="50.25" customHeight="1">
      <c r="A12" s="18">
        <v>6</v>
      </c>
      <c r="B12" s="27" t="s">
        <v>15</v>
      </c>
      <c r="C12" s="28" t="s">
        <v>20</v>
      </c>
      <c r="D12" s="31">
        <v>5550</v>
      </c>
      <c r="E12" s="32">
        <f>(D12-G12)</f>
        <v>3950</v>
      </c>
      <c r="F12" s="23">
        <f>(E12/D12)</f>
        <v>0.7117117117117117</v>
      </c>
      <c r="G12" s="24">
        <v>1600</v>
      </c>
      <c r="H12" s="25">
        <v>31.33</v>
      </c>
      <c r="I12" s="24">
        <v>1000</v>
      </c>
      <c r="J12" s="26">
        <f>(I12)</f>
        <v>1000</v>
      </c>
    </row>
    <row r="13" spans="1:10" ht="45.75" customHeight="1">
      <c r="A13" s="18">
        <v>7</v>
      </c>
      <c r="B13" s="27" t="s">
        <v>15</v>
      </c>
      <c r="C13" s="28" t="s">
        <v>21</v>
      </c>
      <c r="D13" s="31">
        <v>9300</v>
      </c>
      <c r="E13" s="32">
        <f>(D13-G13)</f>
        <v>7300</v>
      </c>
      <c r="F13" s="23">
        <f>(E13/D13)</f>
        <v>0.7849462365591398</v>
      </c>
      <c r="G13" s="24">
        <v>2000</v>
      </c>
      <c r="H13" s="25">
        <v>33.17</v>
      </c>
      <c r="I13" s="24">
        <v>1200</v>
      </c>
      <c r="J13" s="26">
        <f>(I13)</f>
        <v>1200</v>
      </c>
    </row>
    <row r="14" spans="1:10" ht="45.75" customHeight="1">
      <c r="A14" s="18">
        <v>8</v>
      </c>
      <c r="B14" s="27" t="s">
        <v>15</v>
      </c>
      <c r="C14" s="28" t="s">
        <v>22</v>
      </c>
      <c r="D14" s="31">
        <v>4550</v>
      </c>
      <c r="E14" s="32">
        <f>(D14-G14)</f>
        <v>2350</v>
      </c>
      <c r="F14" s="23">
        <f>(E14/D14)</f>
        <v>0.5164835164835165</v>
      </c>
      <c r="G14" s="24">
        <v>2200</v>
      </c>
      <c r="H14" s="25">
        <v>30.33</v>
      </c>
      <c r="I14" s="24">
        <v>1100</v>
      </c>
      <c r="J14" s="26">
        <f>(I14)</f>
        <v>1100</v>
      </c>
    </row>
    <row r="15" spans="1:10" ht="61.5" customHeight="1">
      <c r="A15" s="18">
        <v>9</v>
      </c>
      <c r="B15" s="27" t="s">
        <v>15</v>
      </c>
      <c r="C15" s="28" t="s">
        <v>23</v>
      </c>
      <c r="D15" s="31">
        <v>10000</v>
      </c>
      <c r="E15" s="32">
        <f>(D15-G15)</f>
        <v>3000</v>
      </c>
      <c r="F15" s="23">
        <f>(E15/D15)</f>
        <v>0.3</v>
      </c>
      <c r="G15" s="24">
        <v>7000</v>
      </c>
      <c r="H15" s="25">
        <v>0</v>
      </c>
      <c r="I15" s="24">
        <v>1150</v>
      </c>
      <c r="J15" s="26">
        <f>(I15)</f>
        <v>1150</v>
      </c>
    </row>
    <row r="16" spans="1:12" s="34" customFormat="1" ht="47.25" customHeight="1">
      <c r="A16" s="18">
        <v>10</v>
      </c>
      <c r="B16" s="33" t="s">
        <v>24</v>
      </c>
      <c r="C16" s="28" t="s">
        <v>25</v>
      </c>
      <c r="D16" s="31">
        <v>3480</v>
      </c>
      <c r="E16" s="32">
        <f>(D16-G16)</f>
        <v>1180</v>
      </c>
      <c r="F16" s="23">
        <f>(E16/D16)</f>
        <v>0.3390804597701149</v>
      </c>
      <c r="G16" s="24">
        <v>2300</v>
      </c>
      <c r="H16" s="25">
        <v>30.5</v>
      </c>
      <c r="I16" s="24">
        <v>1290</v>
      </c>
      <c r="J16" s="26">
        <f>(I16)</f>
        <v>1290</v>
      </c>
      <c r="K16"/>
      <c r="L16"/>
    </row>
    <row r="17" spans="1:10" ht="45.75" customHeight="1">
      <c r="A17" s="18">
        <v>11</v>
      </c>
      <c r="B17" s="27" t="s">
        <v>15</v>
      </c>
      <c r="C17" s="28" t="s">
        <v>26</v>
      </c>
      <c r="D17" s="31">
        <v>10910</v>
      </c>
      <c r="E17" s="32">
        <f>(D17-G17)</f>
        <v>8760</v>
      </c>
      <c r="F17" s="23">
        <f>(E17/D17)</f>
        <v>0.8029330889092575</v>
      </c>
      <c r="G17" s="24">
        <v>2150</v>
      </c>
      <c r="H17" s="25">
        <v>31.5</v>
      </c>
      <c r="I17" s="24"/>
      <c r="J17" s="35">
        <f>(I17)</f>
        <v>0</v>
      </c>
    </row>
    <row r="18" spans="1:10" ht="45.75" customHeight="1">
      <c r="A18" s="18">
        <v>12</v>
      </c>
      <c r="B18" s="27" t="s">
        <v>15</v>
      </c>
      <c r="C18" s="28" t="s">
        <v>27</v>
      </c>
      <c r="D18" s="31">
        <v>1000</v>
      </c>
      <c r="E18" s="32">
        <f>(D18-G18)</f>
        <v>200</v>
      </c>
      <c r="F18" s="23">
        <f>(E18/D18)</f>
        <v>0.2</v>
      </c>
      <c r="G18" s="24">
        <v>800</v>
      </c>
      <c r="H18" s="25">
        <v>29.5</v>
      </c>
      <c r="I18" s="24">
        <v>700</v>
      </c>
      <c r="J18" s="26">
        <f>(I18)</f>
        <v>700</v>
      </c>
    </row>
    <row r="19" spans="1:10" ht="45.75" customHeight="1">
      <c r="A19" s="18">
        <v>13</v>
      </c>
      <c r="B19" s="27" t="s">
        <v>15</v>
      </c>
      <c r="C19" s="28" t="s">
        <v>28</v>
      </c>
      <c r="D19" s="31">
        <v>2600</v>
      </c>
      <c r="E19" s="32">
        <f>(D19-G19)</f>
        <v>1200</v>
      </c>
      <c r="F19" s="23">
        <f>(E19/D19)</f>
        <v>0.46153846153846156</v>
      </c>
      <c r="G19" s="24">
        <v>1400</v>
      </c>
      <c r="H19" s="25">
        <v>30.83</v>
      </c>
      <c r="I19" s="24">
        <v>750</v>
      </c>
      <c r="J19" s="26">
        <f>(I19)</f>
        <v>750</v>
      </c>
    </row>
    <row r="20" spans="1:10" ht="45.75" customHeight="1">
      <c r="A20" s="18">
        <v>14</v>
      </c>
      <c r="B20" s="27" t="s">
        <v>15</v>
      </c>
      <c r="C20" s="28" t="s">
        <v>29</v>
      </c>
      <c r="D20" s="32">
        <v>2500</v>
      </c>
      <c r="E20" s="32">
        <f>(D20-G20)</f>
        <v>1000</v>
      </c>
      <c r="F20" s="23">
        <f>(E20/D20)</f>
        <v>0.4</v>
      </c>
      <c r="G20" s="24">
        <v>1500</v>
      </c>
      <c r="H20" s="25">
        <v>30.5</v>
      </c>
      <c r="I20" s="24">
        <v>1600</v>
      </c>
      <c r="J20" s="26">
        <f>(I20)</f>
        <v>1600</v>
      </c>
    </row>
    <row r="21" spans="1:10" ht="51" customHeight="1">
      <c r="A21" s="18">
        <v>15</v>
      </c>
      <c r="B21" s="27" t="s">
        <v>15</v>
      </c>
      <c r="C21" s="28" t="s">
        <v>30</v>
      </c>
      <c r="D21" s="31">
        <v>8760</v>
      </c>
      <c r="E21" s="32">
        <f>(D21-G21)</f>
        <v>6230</v>
      </c>
      <c r="F21" s="23">
        <f>(E21/D21)</f>
        <v>0.7111872146118722</v>
      </c>
      <c r="G21" s="24">
        <v>2530</v>
      </c>
      <c r="H21" s="25">
        <v>31.5</v>
      </c>
      <c r="I21" s="24"/>
      <c r="J21" s="35">
        <f>(I21)</f>
        <v>0</v>
      </c>
    </row>
    <row r="22" spans="1:10" ht="45.75" customHeight="1">
      <c r="A22" s="18">
        <v>16</v>
      </c>
      <c r="B22" s="27" t="s">
        <v>15</v>
      </c>
      <c r="C22" s="28" t="s">
        <v>31</v>
      </c>
      <c r="D22" s="31">
        <v>2750</v>
      </c>
      <c r="E22" s="32">
        <f>(D22-G22)</f>
        <v>1250</v>
      </c>
      <c r="F22" s="23">
        <f>(E22/D23)</f>
        <v>0.4032258064516129</v>
      </c>
      <c r="G22" s="24">
        <v>1500</v>
      </c>
      <c r="H22" s="25">
        <v>29.33</v>
      </c>
      <c r="I22" s="24"/>
      <c r="J22" s="35">
        <f>(I22)</f>
        <v>0</v>
      </c>
    </row>
    <row r="23" spans="1:10" ht="45.75" customHeight="1">
      <c r="A23" s="18">
        <v>17</v>
      </c>
      <c r="B23" s="27" t="s">
        <v>15</v>
      </c>
      <c r="C23" s="28" t="s">
        <v>32</v>
      </c>
      <c r="D23" s="31">
        <v>3100</v>
      </c>
      <c r="E23" s="32">
        <f>(D23-G23)</f>
        <v>1350</v>
      </c>
      <c r="F23" s="23">
        <f>(E23/D23)</f>
        <v>0.43548387096774194</v>
      </c>
      <c r="G23" s="24">
        <v>1750</v>
      </c>
      <c r="H23" s="25">
        <v>29.5</v>
      </c>
      <c r="I23" s="24"/>
      <c r="J23" s="35">
        <f>(I23)</f>
        <v>0</v>
      </c>
    </row>
    <row r="24" spans="1:10" ht="48" customHeight="1">
      <c r="A24" s="18">
        <v>18</v>
      </c>
      <c r="B24" s="27" t="s">
        <v>15</v>
      </c>
      <c r="C24" s="28" t="s">
        <v>33</v>
      </c>
      <c r="D24" s="31">
        <v>750</v>
      </c>
      <c r="E24" s="32">
        <f>(D24-G24)</f>
        <v>150</v>
      </c>
      <c r="F24" s="23">
        <f>(E24/D24)</f>
        <v>0.2</v>
      </c>
      <c r="G24" s="24">
        <v>600</v>
      </c>
      <c r="H24" s="25">
        <v>22.5</v>
      </c>
      <c r="I24" s="24"/>
      <c r="J24" s="35">
        <f>(I24)</f>
        <v>0</v>
      </c>
    </row>
    <row r="25" spans="1:10" ht="45" customHeight="1">
      <c r="A25" s="18">
        <v>19</v>
      </c>
      <c r="B25" s="27" t="s">
        <v>15</v>
      </c>
      <c r="C25" s="28" t="s">
        <v>34</v>
      </c>
      <c r="D25" s="31">
        <v>4870</v>
      </c>
      <c r="E25" s="32">
        <f>(D25-G25)</f>
        <v>3160</v>
      </c>
      <c r="F25" s="23">
        <f>(E25/D25)</f>
        <v>0.648870636550308</v>
      </c>
      <c r="G25" s="24">
        <v>1710</v>
      </c>
      <c r="H25" s="25">
        <v>23.17</v>
      </c>
      <c r="I25" s="24"/>
      <c r="J25" s="35">
        <f>(I25)</f>
        <v>0</v>
      </c>
    </row>
    <row r="26" spans="1:10" ht="52.5" customHeight="1">
      <c r="A26" s="18">
        <v>20</v>
      </c>
      <c r="B26" s="27" t="s">
        <v>15</v>
      </c>
      <c r="C26" s="28" t="s">
        <v>35</v>
      </c>
      <c r="D26" s="31">
        <v>1000</v>
      </c>
      <c r="E26" s="32">
        <f>(D26-G26)</f>
        <v>200</v>
      </c>
      <c r="F26" s="23">
        <f>(E26/D26)</f>
        <v>0.2</v>
      </c>
      <c r="G26" s="31">
        <v>800</v>
      </c>
      <c r="H26" s="25">
        <v>26.67</v>
      </c>
      <c r="I26" s="24"/>
      <c r="J26" s="35">
        <f>(I26)</f>
        <v>0</v>
      </c>
    </row>
    <row r="27" spans="1:10" ht="46.5" customHeight="1">
      <c r="A27" s="18">
        <v>21</v>
      </c>
      <c r="B27" s="27" t="s">
        <v>15</v>
      </c>
      <c r="C27" s="28" t="s">
        <v>36</v>
      </c>
      <c r="D27" s="31">
        <v>2350</v>
      </c>
      <c r="E27" s="32">
        <f>(D27-G27)</f>
        <v>625</v>
      </c>
      <c r="F27" s="23">
        <f>(E27/D27)</f>
        <v>0.26595744680851063</v>
      </c>
      <c r="G27" s="31">
        <v>1725</v>
      </c>
      <c r="H27" s="25">
        <v>30.83</v>
      </c>
      <c r="I27" s="24">
        <v>450</v>
      </c>
      <c r="J27" s="26">
        <f>(I27)</f>
        <v>450</v>
      </c>
    </row>
    <row r="28" spans="1:10" ht="54.75" customHeight="1">
      <c r="A28" s="18">
        <v>22</v>
      </c>
      <c r="B28" s="27" t="s">
        <v>15</v>
      </c>
      <c r="C28" s="28" t="s">
        <v>37</v>
      </c>
      <c r="D28" s="31">
        <v>1500</v>
      </c>
      <c r="E28" s="32">
        <f>(D28-G28)</f>
        <v>300</v>
      </c>
      <c r="F28" s="23">
        <f>(E28/D28)</f>
        <v>0.2</v>
      </c>
      <c r="G28" s="31">
        <v>1200</v>
      </c>
      <c r="H28" s="25">
        <v>33.33</v>
      </c>
      <c r="I28" s="24">
        <v>720</v>
      </c>
      <c r="J28" s="26">
        <f>(I28)</f>
        <v>720</v>
      </c>
    </row>
    <row r="29" spans="1:10" ht="57" customHeight="1">
      <c r="A29" s="18">
        <v>23</v>
      </c>
      <c r="B29" s="36" t="s">
        <v>38</v>
      </c>
      <c r="C29" s="28" t="s">
        <v>39</v>
      </c>
      <c r="D29" s="31">
        <v>3040</v>
      </c>
      <c r="E29" s="32">
        <f>(D29-G29)</f>
        <v>680</v>
      </c>
      <c r="F29" s="23">
        <f>(E29/D29)</f>
        <v>0.2236842105263158</v>
      </c>
      <c r="G29" s="31">
        <v>2360</v>
      </c>
      <c r="H29" s="25">
        <v>30.83</v>
      </c>
      <c r="I29" s="24">
        <v>1180</v>
      </c>
      <c r="J29" s="26">
        <f>(I29)</f>
        <v>1180</v>
      </c>
    </row>
    <row r="30" spans="4:10" ht="13.5">
      <c r="D30" s="37">
        <f>SUM(D7:D29)</f>
        <v>99656.6</v>
      </c>
      <c r="E30" s="37">
        <f>SUM(E7:E29)</f>
        <v>49236.6</v>
      </c>
      <c r="F30" s="38">
        <f>AVERAGE(F7:F29)</f>
        <v>0.40288148488790637</v>
      </c>
      <c r="G30" s="39">
        <f>SUM(G7:G29)</f>
        <v>50420</v>
      </c>
      <c r="H30" s="40"/>
      <c r="I30" s="37">
        <f>SUM(I7:I29)</f>
        <v>20000</v>
      </c>
      <c r="J30" s="41">
        <f>SUM(J7:J29)</f>
        <v>20000</v>
      </c>
    </row>
  </sheetData>
  <mergeCells count="7">
    <mergeCell ref="A2:J2"/>
    <mergeCell ref="A5:A6"/>
    <mergeCell ref="B5:B6"/>
    <mergeCell ref="C5:C6"/>
    <mergeCell ref="D5:G5"/>
    <mergeCell ref="H5:I5"/>
    <mergeCell ref="J5:J6"/>
  </mergeCells>
  <printOptions horizontalCentered="1"/>
  <pageMargins left="0.3541666666666667" right="0.31527777777777777" top="0.5916666666666667" bottom="0.5527777777777778" header="0.3541666666666667" footer="0.31527777777777777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4">
      <selection activeCell="F12" sqref="F12"/>
    </sheetView>
  </sheetViews>
  <sheetFormatPr defaultColWidth="12.57421875" defaultRowHeight="12.75"/>
  <cols>
    <col min="1" max="1" width="5.28125" style="0" customWidth="1"/>
    <col min="2" max="2" width="18.28125" style="0" customWidth="1"/>
    <col min="3" max="3" width="30.28125" style="0" customWidth="1"/>
    <col min="4" max="5" width="12.28125" style="0" customWidth="1"/>
    <col min="6" max="6" width="9.00390625" style="0" customWidth="1"/>
    <col min="7" max="7" width="14.57421875" style="0" customWidth="1"/>
    <col min="8" max="8" width="10.7109375" style="0" customWidth="1"/>
    <col min="9" max="9" width="12.8515625" style="0" customWidth="1"/>
    <col min="10" max="10" width="14.140625" style="0" customWidth="1"/>
    <col min="11" max="16384" width="11.57421875" style="0" customWidth="1"/>
  </cols>
  <sheetData>
    <row r="2" spans="1:10" ht="18.75">
      <c r="A2" s="7" t="s">
        <v>40</v>
      </c>
      <c r="B2" s="7"/>
      <c r="C2" s="7"/>
      <c r="D2" s="7"/>
      <c r="E2" s="7"/>
      <c r="F2" s="7"/>
      <c r="G2" s="7"/>
      <c r="H2" s="7"/>
      <c r="I2" s="7"/>
      <c r="J2" s="7"/>
    </row>
    <row r="4" spans="1:10" ht="13.5">
      <c r="A4" s="16" t="s">
        <v>1</v>
      </c>
      <c r="B4" s="16" t="s">
        <v>2</v>
      </c>
      <c r="C4" s="16" t="s">
        <v>3</v>
      </c>
      <c r="D4" s="42" t="s">
        <v>4</v>
      </c>
      <c r="E4" s="42"/>
      <c r="F4" s="42"/>
      <c r="G4" s="42"/>
      <c r="H4" s="43" t="s">
        <v>5</v>
      </c>
      <c r="I4" s="43"/>
      <c r="J4" s="44" t="s">
        <v>6</v>
      </c>
    </row>
    <row r="5" spans="1:10" ht="34.5">
      <c r="A5" s="16"/>
      <c r="B5" s="16"/>
      <c r="C5" s="16"/>
      <c r="D5" s="45" t="s">
        <v>7</v>
      </c>
      <c r="E5" s="45" t="s">
        <v>8</v>
      </c>
      <c r="F5" s="46" t="s">
        <v>9</v>
      </c>
      <c r="G5" s="47" t="s">
        <v>10</v>
      </c>
      <c r="H5" s="12" t="s">
        <v>11</v>
      </c>
      <c r="I5" s="48" t="s">
        <v>12</v>
      </c>
      <c r="J5" s="44"/>
    </row>
    <row r="6" spans="1:10" ht="48.75" customHeight="1">
      <c r="A6" s="49">
        <v>1</v>
      </c>
      <c r="B6" s="49" t="s">
        <v>15</v>
      </c>
      <c r="C6" s="50" t="s">
        <v>41</v>
      </c>
      <c r="D6" s="51">
        <v>5500</v>
      </c>
      <c r="E6" s="51">
        <f>(D6-G6)</f>
        <v>2400</v>
      </c>
      <c r="F6" s="52">
        <f>(E6/D6)</f>
        <v>0.43636363636363634</v>
      </c>
      <c r="G6" s="51">
        <v>3100</v>
      </c>
      <c r="H6" s="53">
        <v>32.17</v>
      </c>
      <c r="I6" s="51">
        <v>2170</v>
      </c>
      <c r="J6" s="51">
        <f>(I6)</f>
        <v>2170</v>
      </c>
    </row>
    <row r="7" spans="1:10" ht="60.75" customHeight="1">
      <c r="A7" s="49">
        <v>2</v>
      </c>
      <c r="B7" s="49" t="s">
        <v>15</v>
      </c>
      <c r="C7" s="50" t="s">
        <v>42</v>
      </c>
      <c r="D7" s="51">
        <v>3950</v>
      </c>
      <c r="E7" s="51">
        <f>(D7-G7)</f>
        <v>900</v>
      </c>
      <c r="F7" s="52">
        <f>(E7/D7)</f>
        <v>0.22784810126582278</v>
      </c>
      <c r="G7" s="51">
        <v>3050</v>
      </c>
      <c r="H7" s="53">
        <v>33</v>
      </c>
      <c r="I7" s="51">
        <v>2140</v>
      </c>
      <c r="J7" s="51">
        <f>(I7)</f>
        <v>2140</v>
      </c>
    </row>
    <row r="8" spans="1:10" ht="60.75" customHeight="1">
      <c r="A8" s="49">
        <v>3</v>
      </c>
      <c r="B8" s="49" t="s">
        <v>15</v>
      </c>
      <c r="C8" s="50" t="s">
        <v>43</v>
      </c>
      <c r="D8" s="51">
        <v>13100</v>
      </c>
      <c r="E8" s="51">
        <f>(D8-G8)</f>
        <v>2100</v>
      </c>
      <c r="F8" s="52">
        <f>(E8/D8)</f>
        <v>0.16030534351145037</v>
      </c>
      <c r="G8" s="51">
        <v>11000</v>
      </c>
      <c r="H8" s="53">
        <v>32.33</v>
      </c>
      <c r="I8" s="51">
        <v>7700</v>
      </c>
      <c r="J8" s="51">
        <f>(I8)</f>
        <v>7700</v>
      </c>
    </row>
    <row r="9" spans="1:10" ht="48.75" customHeight="1">
      <c r="A9" s="49">
        <v>4</v>
      </c>
      <c r="B9" s="49" t="s">
        <v>15</v>
      </c>
      <c r="C9" s="50" t="s">
        <v>44</v>
      </c>
      <c r="D9" s="51">
        <v>10300</v>
      </c>
      <c r="E9" s="51">
        <f>(D9-G9)</f>
        <v>7060</v>
      </c>
      <c r="F9" s="52">
        <f>(E9/D9)</f>
        <v>0.6854368932038835</v>
      </c>
      <c r="G9" s="51">
        <v>3240</v>
      </c>
      <c r="H9" s="53">
        <v>32.5</v>
      </c>
      <c r="I9" s="51">
        <v>2270</v>
      </c>
      <c r="J9" s="51">
        <f>(I9)</f>
        <v>2270</v>
      </c>
    </row>
    <row r="10" spans="1:10" ht="60.75" customHeight="1">
      <c r="A10" s="49">
        <v>5</v>
      </c>
      <c r="B10" s="49" t="s">
        <v>38</v>
      </c>
      <c r="C10" s="50" t="s">
        <v>45</v>
      </c>
      <c r="D10" s="51">
        <v>7320.2</v>
      </c>
      <c r="E10" s="51">
        <f>(D10-G10)</f>
        <v>1480.1999999999998</v>
      </c>
      <c r="F10" s="52">
        <f>(E10/D10)</f>
        <v>0.20220758995655855</v>
      </c>
      <c r="G10" s="51">
        <v>5840</v>
      </c>
      <c r="H10" s="53">
        <v>31.33</v>
      </c>
      <c r="I10" s="51">
        <v>2920</v>
      </c>
      <c r="J10" s="51">
        <f>(I10)</f>
        <v>2920</v>
      </c>
    </row>
    <row r="11" spans="1:10" ht="48.75" customHeight="1">
      <c r="A11" s="49">
        <v>6</v>
      </c>
      <c r="B11" s="54" t="s">
        <v>46</v>
      </c>
      <c r="C11" s="50" t="s">
        <v>47</v>
      </c>
      <c r="D11" s="51">
        <v>3529</v>
      </c>
      <c r="E11" s="51">
        <f>(D11-G11)</f>
        <v>729</v>
      </c>
      <c r="F11" s="52">
        <f>(E11/D11)</f>
        <v>0.20657410031170303</v>
      </c>
      <c r="G11" s="51">
        <v>2800</v>
      </c>
      <c r="H11" s="53">
        <v>34.17</v>
      </c>
      <c r="I11" s="51">
        <v>2800</v>
      </c>
      <c r="J11" s="51">
        <f>(I11)</f>
        <v>2800</v>
      </c>
    </row>
    <row r="12" spans="4:10" ht="13.5">
      <c r="D12" s="55">
        <f>SUM(D6:D11)</f>
        <v>43699.2</v>
      </c>
      <c r="E12" s="55">
        <f>SUM(E6:E11)</f>
        <v>14669.2</v>
      </c>
      <c r="F12" s="56">
        <f>AVERAGE(F6:F11)</f>
        <v>0.31978927743550906</v>
      </c>
      <c r="G12" s="55">
        <f>SUM(G6:G11)</f>
        <v>29030</v>
      </c>
      <c r="H12" s="57"/>
      <c r="I12" s="55">
        <f>SUM(I6:I11)</f>
        <v>20000</v>
      </c>
      <c r="J12" s="55">
        <f>SUM(J6:J11)</f>
        <v>20000</v>
      </c>
    </row>
  </sheetData>
  <mergeCells count="7">
    <mergeCell ref="A2:J2"/>
    <mergeCell ref="A4:A5"/>
    <mergeCell ref="B4:B5"/>
    <mergeCell ref="C4:C5"/>
    <mergeCell ref="D4:G4"/>
    <mergeCell ref="H4:I4"/>
    <mergeCell ref="J4:J5"/>
  </mergeCells>
  <printOptions horizontalCentered="1"/>
  <pageMargins left="0.3541666666666667" right="0.31527777777777777" top="0.5916666666666667" bottom="0.5527777777777778" header="0.3541666666666667" footer="0.31527777777777777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 topLeftCell="A1">
      <selection activeCell="L6" sqref="L6"/>
    </sheetView>
  </sheetViews>
  <sheetFormatPr defaultColWidth="12.57421875" defaultRowHeight="12.75"/>
  <cols>
    <col min="1" max="1" width="5.8515625" style="0" customWidth="1"/>
    <col min="2" max="2" width="14.8515625" style="0" customWidth="1"/>
    <col min="3" max="3" width="35.28125" style="0" customWidth="1"/>
    <col min="4" max="5" width="11.57421875" style="0" customWidth="1"/>
    <col min="6" max="6" width="7.28125" style="0" customWidth="1"/>
    <col min="7" max="7" width="14.00390625" style="0" customWidth="1"/>
    <col min="8" max="9" width="11.57421875" style="0" customWidth="1"/>
    <col min="10" max="10" width="13.421875" style="0" customWidth="1"/>
    <col min="11" max="16384" width="11.57421875" style="0" customWidth="1"/>
  </cols>
  <sheetData>
    <row r="2" spans="1:10" ht="18.75">
      <c r="A2" s="7" t="s">
        <v>48</v>
      </c>
      <c r="B2" s="7"/>
      <c r="C2" s="7"/>
      <c r="D2" s="7"/>
      <c r="E2" s="7"/>
      <c r="F2" s="7"/>
      <c r="G2" s="7"/>
      <c r="H2" s="7"/>
      <c r="I2" s="7"/>
      <c r="J2" s="7"/>
    </row>
    <row r="4" spans="1:10" ht="13.5">
      <c r="A4" s="48" t="s">
        <v>1</v>
      </c>
      <c r="B4" s="48" t="s">
        <v>2</v>
      </c>
      <c r="C4" s="48" t="s">
        <v>3</v>
      </c>
      <c r="D4" s="10" t="s">
        <v>4</v>
      </c>
      <c r="E4" s="10"/>
      <c r="F4" s="10"/>
      <c r="G4" s="10"/>
      <c r="H4" s="58" t="s">
        <v>5</v>
      </c>
      <c r="I4" s="58"/>
      <c r="J4" s="59" t="s">
        <v>6</v>
      </c>
    </row>
    <row r="5" spans="1:10" ht="34.5">
      <c r="A5" s="48"/>
      <c r="B5" s="48"/>
      <c r="C5" s="48"/>
      <c r="D5" s="15" t="s">
        <v>7</v>
      </c>
      <c r="E5" s="15" t="s">
        <v>8</v>
      </c>
      <c r="F5" s="60" t="s">
        <v>9</v>
      </c>
      <c r="G5" s="61" t="s">
        <v>10</v>
      </c>
      <c r="H5" s="62" t="s">
        <v>11</v>
      </c>
      <c r="I5" s="63" t="s">
        <v>12</v>
      </c>
      <c r="J5" s="59"/>
    </row>
    <row r="6" spans="1:10" s="65" customFormat="1" ht="60.75">
      <c r="A6" s="49">
        <v>1</v>
      </c>
      <c r="B6" s="49" t="s">
        <v>49</v>
      </c>
      <c r="C6" s="64" t="s">
        <v>50</v>
      </c>
      <c r="D6" s="51">
        <v>6999.22</v>
      </c>
      <c r="E6" s="51">
        <f>(D6-G6)</f>
        <v>2099.2200000000003</v>
      </c>
      <c r="F6" s="52">
        <f>(E6/D6)</f>
        <v>0.2999219913076029</v>
      </c>
      <c r="G6" s="51">
        <v>4900</v>
      </c>
      <c r="H6" s="53">
        <v>34.29</v>
      </c>
      <c r="I6" s="51">
        <v>4900</v>
      </c>
      <c r="J6" s="51">
        <f>(I6)</f>
        <v>4900</v>
      </c>
    </row>
    <row r="7" spans="1:10" s="65" customFormat="1" ht="63.75" customHeight="1">
      <c r="A7" s="49">
        <v>2</v>
      </c>
      <c r="B7" s="49" t="s">
        <v>15</v>
      </c>
      <c r="C7" s="50" t="s">
        <v>51</v>
      </c>
      <c r="D7" s="51">
        <v>1000</v>
      </c>
      <c r="E7" s="51">
        <f>(D7-G7)</f>
        <v>200</v>
      </c>
      <c r="F7" s="52">
        <f>(E7/D7)</f>
        <v>0.2</v>
      </c>
      <c r="G7" s="51">
        <v>800</v>
      </c>
      <c r="H7" s="53">
        <v>34.29</v>
      </c>
      <c r="I7" s="51">
        <v>800</v>
      </c>
      <c r="J7" s="51">
        <f>(I7)</f>
        <v>800</v>
      </c>
    </row>
    <row r="8" spans="1:10" s="65" customFormat="1" ht="48.75" customHeight="1">
      <c r="A8" s="49">
        <v>3</v>
      </c>
      <c r="B8" s="49" t="s">
        <v>15</v>
      </c>
      <c r="C8" s="50" t="s">
        <v>52</v>
      </c>
      <c r="D8" s="51">
        <v>1000</v>
      </c>
      <c r="E8" s="51">
        <f>(D8-G8)</f>
        <v>200</v>
      </c>
      <c r="F8" s="52">
        <f>(E8/D8)</f>
        <v>0.2</v>
      </c>
      <c r="G8" s="51">
        <v>800</v>
      </c>
      <c r="H8" s="53">
        <v>34.57</v>
      </c>
      <c r="I8" s="51">
        <v>800</v>
      </c>
      <c r="J8" s="51">
        <f>(I8)</f>
        <v>800</v>
      </c>
    </row>
    <row r="9" spans="1:10" s="65" customFormat="1" ht="48.75" customHeight="1">
      <c r="A9" s="49">
        <v>4</v>
      </c>
      <c r="B9" s="49" t="s">
        <v>15</v>
      </c>
      <c r="C9" s="50" t="s">
        <v>53</v>
      </c>
      <c r="D9" s="51">
        <v>2750</v>
      </c>
      <c r="E9" s="51">
        <f>(D9-G9)</f>
        <v>500</v>
      </c>
      <c r="F9" s="52">
        <f>(E9/D9)</f>
        <v>0.18181818181818182</v>
      </c>
      <c r="G9" s="51">
        <v>2250</v>
      </c>
      <c r="H9" s="53">
        <v>0</v>
      </c>
      <c r="I9" s="66">
        <v>0</v>
      </c>
      <c r="J9" s="51">
        <f>(I9)</f>
        <v>0</v>
      </c>
    </row>
    <row r="10" spans="1:10" s="65" customFormat="1" ht="60.75">
      <c r="A10" s="49">
        <v>5</v>
      </c>
      <c r="B10" s="49" t="s">
        <v>38</v>
      </c>
      <c r="C10" s="50" t="s">
        <v>54</v>
      </c>
      <c r="D10" s="51">
        <v>4380</v>
      </c>
      <c r="E10" s="51">
        <f>(D10-G10)</f>
        <v>1270</v>
      </c>
      <c r="F10" s="52">
        <f>(E10/D10)</f>
        <v>0.2899543378995434</v>
      </c>
      <c r="G10" s="51">
        <v>3110</v>
      </c>
      <c r="H10" s="53">
        <v>31.14</v>
      </c>
      <c r="I10" s="51">
        <v>2660</v>
      </c>
      <c r="J10" s="51">
        <f>(I10)</f>
        <v>2660</v>
      </c>
    </row>
    <row r="11" spans="1:10" s="65" customFormat="1" ht="48.75" customHeight="1">
      <c r="A11" s="49">
        <v>6</v>
      </c>
      <c r="B11" s="49" t="s">
        <v>55</v>
      </c>
      <c r="C11" s="50" t="s">
        <v>56</v>
      </c>
      <c r="D11" s="51">
        <v>8517</v>
      </c>
      <c r="E11" s="51">
        <f>(D11-G11)</f>
        <v>7677</v>
      </c>
      <c r="F11" s="52">
        <f>(E11/D11)</f>
        <v>0.9013737231419514</v>
      </c>
      <c r="G11" s="51">
        <v>840</v>
      </c>
      <c r="H11" s="53">
        <v>37.14</v>
      </c>
      <c r="I11" s="51">
        <v>840</v>
      </c>
      <c r="J11" s="51">
        <f>(I11)</f>
        <v>840</v>
      </c>
    </row>
    <row r="12" spans="4:10" s="67" customFormat="1" ht="12.75">
      <c r="D12" s="68">
        <f>SUM(D6:D11)</f>
        <v>24646.22</v>
      </c>
      <c r="E12" s="68">
        <f>SUM(E6:E11)</f>
        <v>11946.220000000001</v>
      </c>
      <c r="F12" s="69">
        <f>AVERAGE(F6:F11)</f>
        <v>0.34551137236121326</v>
      </c>
      <c r="G12" s="68">
        <f>SUM(G6:G11)</f>
        <v>12700</v>
      </c>
      <c r="I12" s="68">
        <f>SUM(I6:I11)</f>
        <v>10000</v>
      </c>
      <c r="J12" s="68">
        <f>SUM(J6:J11)</f>
        <v>10000</v>
      </c>
    </row>
  </sheetData>
  <mergeCells count="7">
    <mergeCell ref="A2:J2"/>
    <mergeCell ref="A4:A5"/>
    <mergeCell ref="B4:B5"/>
    <mergeCell ref="C4:C5"/>
    <mergeCell ref="D4:G4"/>
    <mergeCell ref="H4:I4"/>
    <mergeCell ref="J4:J5"/>
  </mergeCells>
  <printOptions horizontalCentered="1"/>
  <pageMargins left="0.3541666666666667" right="0.31527777777777777" top="0.5916666666666667" bottom="0.5527777777777778" header="0.3541666666666667" footer="0.31527777777777777"/>
  <pageSetup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Magdalena-Maria Bukowiecka</cp:lastModifiedBy>
  <cp:lastPrinted>2008-07-04T14:04:33Z</cp:lastPrinted>
  <dcterms:created xsi:type="dcterms:W3CDTF">2008-07-04T10:49:31Z</dcterms:created>
  <dcterms:modified xsi:type="dcterms:W3CDTF">2008-08-20T13:22:53Z</dcterms:modified>
  <cp:category/>
  <cp:version/>
  <cp:contentType/>
  <cp:contentStatus/>
  <cp:revision>7</cp:revision>
</cp:coreProperties>
</file>