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60" windowHeight="4875" activeTab="1"/>
  </bookViews>
  <sheets>
    <sheet name="różnorodność" sheetId="1" r:id="rId1"/>
    <sheet name="popularyzacja sztuki" sheetId="2" r:id="rId2"/>
  </sheets>
  <definedNames>
    <definedName name="_xlnm.Print_Area" localSheetId="1">'popularyzacja sztuki'!$A$1:$P$11</definedName>
  </definedNames>
  <calcPr fullCalcOnLoad="1"/>
</workbook>
</file>

<file path=xl/sharedStrings.xml><?xml version="1.0" encoding="utf-8"?>
<sst xmlns="http://schemas.openxmlformats.org/spreadsheetml/2006/main" count="90" uniqueCount="57">
  <si>
    <t>Lp.</t>
  </si>
  <si>
    <t>Nazwa podmiotu</t>
  </si>
  <si>
    <t>Koszt zadań</t>
  </si>
  <si>
    <t>Uwagi dot.  ewent. braków formalnych we wnioskach, patronatów,</t>
  </si>
  <si>
    <t>Decyzja  Prezydenta Olsztyna</t>
  </si>
  <si>
    <t>ogółem</t>
  </si>
  <si>
    <t>wysokość oczekiwanej dotacji</t>
  </si>
  <si>
    <t>OPINIA Komisji Konkursowej</t>
  </si>
  <si>
    <t>liczba pkt</t>
  </si>
  <si>
    <t>Kwota dotacji</t>
  </si>
  <si>
    <t>środki własne osobowe</t>
  </si>
  <si>
    <t>środki własne finansowe</t>
  </si>
  <si>
    <t>%</t>
  </si>
  <si>
    <t>RAZEM:</t>
  </si>
  <si>
    <t>kwota</t>
  </si>
  <si>
    <t>Oferta (nazwa, termin)</t>
  </si>
  <si>
    <t>Popularyzacja różnorodności kulturowej Olsztyna</t>
  </si>
  <si>
    <t>Stowarzyszenie w ub. roku otrzymało dotację.</t>
  </si>
  <si>
    <t>Stowarzyszenie w ub. roku otrzymało dotację</t>
  </si>
  <si>
    <t>Zadanie kontynuowane</t>
  </si>
  <si>
    <t>Zadanie nowe</t>
  </si>
  <si>
    <t>Fundacja w ub. roku  otrzymała dotację</t>
  </si>
  <si>
    <t>Popularyzacja sztuki współczesnej i sztuki street art.</t>
  </si>
  <si>
    <r>
      <t xml:space="preserve">Olsztyńskie Stowarzyszenie Mniejszości Niemieckiej
ul.Partyzantów 3
10-522 Olsztyn
tel.89-523-69-90
</t>
    </r>
    <r>
      <rPr>
        <b/>
        <sz val="8"/>
        <color indexed="8"/>
        <rFont val="Arial"/>
        <family val="2"/>
      </rPr>
      <t>KZ.524.2.3.2018</t>
    </r>
  </si>
  <si>
    <t>Zadanie kontynuowane.</t>
  </si>
  <si>
    <t xml:space="preserve">Towarzystwo w ub. roku otrzymało dotację </t>
  </si>
  <si>
    <t>Sporządziła: Izabela Sowa-Dudulewicz</t>
  </si>
  <si>
    <t xml:space="preserve">Zadanie nowe. </t>
  </si>
  <si>
    <t xml:space="preserve">Zadanie kontynuowane
</t>
  </si>
  <si>
    <t>Informacja o udzielonej dotacji dla org. pozarz. w 2018r.</t>
  </si>
  <si>
    <t>Popularyzacja sztuki współczesnej oraz sztuki street art. - Aeqinoctium - koncert intermedialny
01.05.-30.11.2019 r.</t>
  </si>
  <si>
    <r>
      <t xml:space="preserve">Stowarzyszenie "Sztuka i Środowisko"
ul. Partyzantów 85
10-527 Olsztyn
tel. 89-541-21-90
</t>
    </r>
    <r>
      <rPr>
        <b/>
        <sz val="8"/>
        <color indexed="8"/>
        <rFont val="Arial"/>
        <family val="2"/>
      </rPr>
      <t>KZ.524.5.2.2019</t>
    </r>
  </si>
  <si>
    <t>WYNIKI - Wykaz ofert złożonych w otwartym konkursie na realizację zadania publicznego z zakresu kultury w 2019 r.</t>
  </si>
  <si>
    <t>Popularyzcja różnorodności kulturowej Olsztyna -  VII Zaduszki Wileńskie - "Ze Śpewnika Domowego Stanisława Moniuszki"
23.04.-31.12.2019 r.</t>
  </si>
  <si>
    <t>Towarzystwo w ub. roku otrzymało dotację</t>
  </si>
  <si>
    <t>Informacja o udzielonej dotacji dla org. pozarz. w 2018 r.</t>
  </si>
  <si>
    <r>
      <t xml:space="preserve">Zadanie kontynuowane
</t>
    </r>
    <r>
      <rPr>
        <b/>
        <sz val="8"/>
        <rFont val="Arial"/>
        <family val="2"/>
      </rPr>
      <t>Uwzględniono obchody Roku S. Moniuszki</t>
    </r>
  </si>
  <si>
    <r>
      <t xml:space="preserve">Olsztyńskie Stowarzyszenie Mniejszości Niemieckiej
ul.Partyzantów 3
10-522 Olsztyn
tel.89-523-69-90
</t>
    </r>
    <r>
      <rPr>
        <b/>
        <sz val="8"/>
        <color indexed="8"/>
        <rFont val="Arial"/>
        <family val="2"/>
      </rPr>
      <t>KZ.524.2.2.2018</t>
    </r>
  </si>
  <si>
    <t>Popularyzcja różnorodności kulturowej Olsztyna - "Tamte lata, tamci ludzie" - wydanie książki w wersji dwujęzycznej 
23.04.-31.12.2019 r.</t>
  </si>
  <si>
    <t>Popularyzacja sztuki współczesnej oraz sztuki street art. - Wielka Wystawa Otwarcia
23.04.-30.11.2019</t>
  </si>
  <si>
    <t>Stowarzyszenie  w ub. roku otrzymało dotację.</t>
  </si>
  <si>
    <t>Popularyzcja różnorodności kulturowej Olsztyna - Dzień Mniejszości Narodowych
23.04.-31.12.2019 r.</t>
  </si>
  <si>
    <r>
      <t xml:space="preserve">Fundacja Borussia
ul.Zyndrama z Maszkowic 2
10-133 Olsztyn
tel.89-523-72-93
</t>
    </r>
    <r>
      <rPr>
        <b/>
        <sz val="8"/>
        <color indexed="8"/>
        <rFont val="Arial"/>
        <family val="2"/>
      </rPr>
      <t>KZ.524.2.4.2019</t>
    </r>
  </si>
  <si>
    <t>Popularyzcja różnorodności kulturowej Olsztyna - Festiwal Mendelsohna 2019
23.04.-31.12.2019 r.</t>
  </si>
  <si>
    <t>Popularyzcja różnorodności kulturowej Olsztyna - III Festyn "Lato na Targu Rybnym w Olsztynie"
01.05.-30.09.2019 r.</t>
  </si>
  <si>
    <t xml:space="preserve">Stowarzyszenie w ub. roku otrzymało dotację </t>
  </si>
  <si>
    <t>Popularyzcja różnorodności kulturowej Olsztyna - Moje miasto jest ciekawe
01.06.-31.12.2019 r.</t>
  </si>
  <si>
    <t>Popularyzcja różnorodności kulturowej Olsztyna - Inny nie taki sam. Kontynuacja połączona z Międzynarodowym Dniem Romów
23.04.-31.07.2019 r.</t>
  </si>
  <si>
    <t>Popularyzcja różnorodności kulturowej Olsztyna - "Tabor zatrzymał się w Olsztynie…"
26.03.-30.11.2018 r.</t>
  </si>
  <si>
    <r>
      <t xml:space="preserve">Stowarzyszenie Kultury Romskiej "Hitano"
ul.Dąbrowszczaków 7/9
10-583 Olsztyn
</t>
    </r>
    <r>
      <rPr>
        <b/>
        <sz val="8"/>
        <rFont val="Arial"/>
        <family val="2"/>
      </rPr>
      <t xml:space="preserve">
KZ.524.2.7.2019</t>
    </r>
  </si>
  <si>
    <r>
      <t xml:space="preserve">Towarzystwo Przyjaciół Wilna
 i Ziemi Wileńskiej
ul.M.Kopernika 45/16
10-503 Olsztyn
</t>
    </r>
    <r>
      <rPr>
        <b/>
        <sz val="8"/>
        <color indexed="8"/>
        <rFont val="Arial"/>
        <family val="2"/>
      </rPr>
      <t>KZ.524.2.1.2019</t>
    </r>
  </si>
  <si>
    <r>
      <t xml:space="preserve">Stowarzyszenie "Nasze Jakubowo"
ul. Kraszewskiego 2B/7
10-286 Olsztyn
</t>
    </r>
    <r>
      <rPr>
        <b/>
        <sz val="8"/>
        <color indexed="8"/>
        <rFont val="Arial"/>
        <family val="2"/>
      </rPr>
      <t>KZ.524.2.5.2019</t>
    </r>
  </si>
  <si>
    <r>
      <t xml:space="preserve">Oddział Warmińsko-Mazurski Polskiego Towarzystwa Turystyczno-Krajoznawczego w Olsztynie
ul. Staromiejska 1/13, 10-950 
</t>
    </r>
    <r>
      <rPr>
        <b/>
        <sz val="8"/>
        <rFont val="Arial"/>
        <family val="2"/>
      </rPr>
      <t>KZ.524.2.6.2019</t>
    </r>
  </si>
  <si>
    <r>
      <t xml:space="preserve">Stowarzyszenie naq Rzecz Rozwoju Telewizji Lokalnych VERITAS POLSKA
ul. Narutowicza 23a/27
10-327 Olsztyn
</t>
    </r>
    <r>
      <rPr>
        <b/>
        <sz val="8"/>
        <rFont val="Arial"/>
        <family val="2"/>
      </rPr>
      <t>KZ.524.2.8.2019</t>
    </r>
  </si>
  <si>
    <t>Olsztyn, dnia 12.04 2019 r.</t>
  </si>
  <si>
    <t>12.04.2019 r.</t>
  </si>
  <si>
    <r>
      <t xml:space="preserve">Fundacja "Wytwórnia Zdarzeń Sonokinetycznych"
ul. Janowicza 21/5
10-692 Olsztyn
</t>
    </r>
    <r>
      <rPr>
        <b/>
        <sz val="8"/>
        <color indexed="8"/>
        <rFont val="Arial"/>
        <family val="2"/>
      </rPr>
      <t>KZ.524.5.1.2019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</si>
</sst>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[$-415]d\ mmmm\ yyyy"/>
    <numFmt numFmtId="171" formatCode="_-* #,##0.00\ [$zł-415]_-;\-* #,##0.00\ [$zł-415]_-;_-* &quot;-&quot;??\ [$zł-415]_-;_-@_-"/>
    <numFmt numFmtId="172" formatCode="0.000"/>
  </numFmts>
  <fonts count="32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2" fontId="7" fillId="20" borderId="10" xfId="0" applyNumberFormat="1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right" vertical="top" wrapText="1"/>
    </xf>
    <xf numFmtId="0" fontId="1" fillId="20" borderId="10" xfId="0" applyFont="1" applyFill="1" applyBorder="1" applyAlignment="1">
      <alignment vertical="top" wrapText="1"/>
    </xf>
    <xf numFmtId="2" fontId="7" fillId="20" borderId="10" xfId="52" applyNumberFormat="1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 wrapText="1"/>
    </xf>
    <xf numFmtId="0" fontId="5" fillId="20" borderId="12" xfId="0" applyFont="1" applyFill="1" applyBorder="1" applyAlignment="1">
      <alignment vertical="top" wrapText="1"/>
    </xf>
    <xf numFmtId="0" fontId="5" fillId="2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0" fontId="0" fillId="0" borderId="0" xfId="52" applyNumberFormat="1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2" fontId="7" fillId="20" borderId="14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20" borderId="14" xfId="52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7" fillId="20" borderId="15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20" borderId="15" xfId="52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0" fillId="0" borderId="10" xfId="0" applyBorder="1" applyAlignment="1">
      <alignment/>
    </xf>
    <xf numFmtId="0" fontId="7" fillId="0" borderId="15" xfId="0" applyFont="1" applyBorder="1" applyAlignment="1">
      <alignment vertical="top" wrapText="1"/>
    </xf>
    <xf numFmtId="1" fontId="1" fillId="20" borderId="10" xfId="58" applyNumberFormat="1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15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20" borderId="12" xfId="0" applyFont="1" applyFill="1" applyBorder="1" applyAlignment="1">
      <alignment vertical="top" wrapText="1"/>
    </xf>
    <xf numFmtId="0" fontId="13" fillId="20" borderId="13" xfId="0" applyFont="1" applyFill="1" applyBorder="1" applyAlignment="1">
      <alignment vertical="top" wrapText="1"/>
    </xf>
    <xf numFmtId="0" fontId="13" fillId="20" borderId="11" xfId="0" applyFont="1" applyFill="1" applyBorder="1" applyAlignment="1">
      <alignment horizontal="right" vertical="top" wrapText="1"/>
    </xf>
    <xf numFmtId="2" fontId="9" fillId="20" borderId="10" xfId="52" applyNumberFormat="1" applyFont="1" applyFill="1" applyBorder="1" applyAlignment="1">
      <alignment horizontal="center" vertical="top" wrapText="1"/>
    </xf>
    <xf numFmtId="0" fontId="14" fillId="20" borderId="10" xfId="0" applyFont="1" applyFill="1" applyBorder="1" applyAlignment="1">
      <alignment vertical="top" wrapText="1"/>
    </xf>
    <xf numFmtId="1" fontId="14" fillId="20" borderId="10" xfId="58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160" zoomScaleNormal="160" zoomScalePageLayoutView="0" workbookViewId="0" topLeftCell="A1">
      <selection activeCell="C24" sqref="C24"/>
    </sheetView>
  </sheetViews>
  <sheetFormatPr defaultColWidth="8.796875" defaultRowHeight="14.25"/>
  <cols>
    <col min="1" max="1" width="3.5" style="0" customWidth="1"/>
    <col min="2" max="2" width="19.59765625" style="0" customWidth="1"/>
    <col min="3" max="3" width="19" style="0" customWidth="1"/>
    <col min="4" max="4" width="7.19921875" style="0" customWidth="1"/>
    <col min="5" max="5" width="6.69921875" style="0" customWidth="1"/>
    <col min="6" max="6" width="5.09765625" style="0" customWidth="1"/>
    <col min="7" max="7" width="7.5" style="0" customWidth="1"/>
    <col min="8" max="8" width="5.19921875" style="0" customWidth="1"/>
    <col min="9" max="9" width="8.8984375" style="0" customWidth="1"/>
    <col min="10" max="10" width="4.69921875" style="0" customWidth="1"/>
    <col min="11" max="11" width="10.8984375" style="0" customWidth="1"/>
    <col min="12" max="12" width="9.09765625" style="0" customWidth="1"/>
    <col min="13" max="13" width="5.09765625" style="0" customWidth="1"/>
    <col min="14" max="14" width="6.59765625" style="0" customWidth="1"/>
    <col min="15" max="15" width="8.5" style="0" customWidth="1"/>
  </cols>
  <sheetData>
    <row r="1" spans="1:15" ht="14.25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4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6.75" customHeight="1"/>
    <row r="4" spans="1:15" s="2" customFormat="1" ht="19.5" customHeight="1">
      <c r="A4" s="53" t="s">
        <v>0</v>
      </c>
      <c r="B4" s="53" t="s">
        <v>1</v>
      </c>
      <c r="C4" s="53" t="s">
        <v>15</v>
      </c>
      <c r="D4" s="61" t="s">
        <v>2</v>
      </c>
      <c r="E4" s="62"/>
      <c r="F4" s="62"/>
      <c r="G4" s="62"/>
      <c r="H4" s="62"/>
      <c r="I4" s="62"/>
      <c r="J4" s="63"/>
      <c r="K4" s="53" t="s">
        <v>3</v>
      </c>
      <c r="L4" s="53" t="s">
        <v>35</v>
      </c>
      <c r="M4" s="56" t="s">
        <v>7</v>
      </c>
      <c r="N4" s="57"/>
      <c r="O4" s="53" t="s">
        <v>4</v>
      </c>
    </row>
    <row r="5" spans="1:15" s="2" customFormat="1" ht="30.75" customHeight="1">
      <c r="A5" s="54"/>
      <c r="B5" s="54"/>
      <c r="C5" s="54"/>
      <c r="D5" s="22" t="s">
        <v>5</v>
      </c>
      <c r="E5" s="61" t="s">
        <v>11</v>
      </c>
      <c r="F5" s="63"/>
      <c r="G5" s="61" t="s">
        <v>10</v>
      </c>
      <c r="H5" s="63"/>
      <c r="I5" s="61" t="s">
        <v>6</v>
      </c>
      <c r="J5" s="63"/>
      <c r="K5" s="54"/>
      <c r="L5" s="54"/>
      <c r="M5" s="58"/>
      <c r="N5" s="59"/>
      <c r="O5" s="54"/>
    </row>
    <row r="6" spans="1:15" s="2" customFormat="1" ht="21.75" customHeight="1">
      <c r="A6" s="55"/>
      <c r="B6" s="55"/>
      <c r="C6" s="55"/>
      <c r="D6" s="22"/>
      <c r="E6" s="22" t="s">
        <v>14</v>
      </c>
      <c r="F6" s="22" t="s">
        <v>12</v>
      </c>
      <c r="G6" s="22" t="s">
        <v>14</v>
      </c>
      <c r="H6" s="22" t="s">
        <v>12</v>
      </c>
      <c r="I6" s="22" t="s">
        <v>14</v>
      </c>
      <c r="J6" s="22" t="s">
        <v>12</v>
      </c>
      <c r="K6" s="55"/>
      <c r="L6" s="55"/>
      <c r="M6" s="22" t="s">
        <v>8</v>
      </c>
      <c r="N6" s="22" t="s">
        <v>9</v>
      </c>
      <c r="O6" s="55"/>
    </row>
    <row r="7" spans="1:15" ht="127.5" customHeight="1">
      <c r="A7" s="12">
        <v>1</v>
      </c>
      <c r="B7" s="19" t="s">
        <v>50</v>
      </c>
      <c r="C7" s="1" t="s">
        <v>33</v>
      </c>
      <c r="D7" s="7">
        <f aca="true" t="shared" si="0" ref="D7:D14">E7+G7+I7</f>
        <v>18533</v>
      </c>
      <c r="E7" s="4">
        <v>250</v>
      </c>
      <c r="F7" s="11">
        <f aca="true" t="shared" si="1" ref="F7:F15">IF(ISBLANK(E7)=TRUE,"",E7/D7*100)</f>
        <v>1.3489451249123185</v>
      </c>
      <c r="G7" s="4">
        <v>10983</v>
      </c>
      <c r="H7" s="11">
        <f aca="true" t="shared" si="2" ref="H7:H15">IF(ISBLANK(G7)=TRUE,"",G7/D7*100)</f>
        <v>59.26185722764797</v>
      </c>
      <c r="I7" s="4">
        <v>7300</v>
      </c>
      <c r="J7" s="11">
        <f aca="true" t="shared" si="3" ref="J7:J15">IF(ISBLANK(I7)=TRUE,"",I7/D7*100)</f>
        <v>39.3891976474397</v>
      </c>
      <c r="K7" s="5" t="s">
        <v>36</v>
      </c>
      <c r="L7" s="5" t="s">
        <v>34</v>
      </c>
      <c r="M7" s="21">
        <v>35.2</v>
      </c>
      <c r="N7" s="21">
        <v>6500</v>
      </c>
      <c r="O7" s="6">
        <v>6500</v>
      </c>
    </row>
    <row r="8" spans="1:16" ht="78.75">
      <c r="A8" s="12">
        <v>2</v>
      </c>
      <c r="B8" s="3" t="s">
        <v>37</v>
      </c>
      <c r="C8" s="3" t="s">
        <v>38</v>
      </c>
      <c r="D8" s="7">
        <f t="shared" si="0"/>
        <v>19300</v>
      </c>
      <c r="E8" s="4">
        <v>15700</v>
      </c>
      <c r="F8" s="11">
        <f t="shared" si="1"/>
        <v>81.34715025906736</v>
      </c>
      <c r="G8" s="4">
        <v>0</v>
      </c>
      <c r="H8" s="11">
        <f t="shared" si="2"/>
        <v>0</v>
      </c>
      <c r="I8" s="4">
        <v>3600</v>
      </c>
      <c r="J8" s="11">
        <f t="shared" si="3"/>
        <v>18.65284974093264</v>
      </c>
      <c r="K8" s="18" t="s">
        <v>20</v>
      </c>
      <c r="L8" s="18" t="s">
        <v>17</v>
      </c>
      <c r="M8" s="21">
        <v>32.4</v>
      </c>
      <c r="N8" s="21">
        <v>2500</v>
      </c>
      <c r="O8" s="6">
        <v>2500</v>
      </c>
      <c r="P8" s="20"/>
    </row>
    <row r="9" spans="1:16" ht="90">
      <c r="A9" s="12">
        <v>3</v>
      </c>
      <c r="B9" s="16" t="s">
        <v>23</v>
      </c>
      <c r="C9" s="16" t="s">
        <v>41</v>
      </c>
      <c r="D9" s="7">
        <f t="shared" si="0"/>
        <v>22300</v>
      </c>
      <c r="E9" s="4">
        <v>16700</v>
      </c>
      <c r="F9" s="11">
        <f t="shared" si="1"/>
        <v>74.88789237668162</v>
      </c>
      <c r="G9" s="4">
        <v>0</v>
      </c>
      <c r="H9" s="11">
        <f t="shared" si="2"/>
        <v>0</v>
      </c>
      <c r="I9" s="4">
        <v>5600</v>
      </c>
      <c r="J9" s="11">
        <f t="shared" si="3"/>
        <v>25.112107623318387</v>
      </c>
      <c r="K9" s="5" t="s">
        <v>19</v>
      </c>
      <c r="L9" s="18" t="s">
        <v>18</v>
      </c>
      <c r="M9" s="21">
        <v>33.8</v>
      </c>
      <c r="N9" s="21">
        <v>3000</v>
      </c>
      <c r="O9" s="6">
        <v>3000</v>
      </c>
      <c r="P9" s="20"/>
    </row>
    <row r="10" spans="1:16" ht="66.75" customHeight="1">
      <c r="A10" s="12">
        <v>4</v>
      </c>
      <c r="B10" s="23" t="s">
        <v>42</v>
      </c>
      <c r="C10" s="17" t="s">
        <v>43</v>
      </c>
      <c r="D10" s="24">
        <f t="shared" si="0"/>
        <v>35590</v>
      </c>
      <c r="E10" s="25">
        <v>20290</v>
      </c>
      <c r="F10" s="26">
        <f t="shared" si="1"/>
        <v>57.01039617870188</v>
      </c>
      <c r="G10" s="25">
        <v>1300</v>
      </c>
      <c r="H10" s="26">
        <f t="shared" si="2"/>
        <v>3.6527114357965718</v>
      </c>
      <c r="I10" s="25">
        <v>14000</v>
      </c>
      <c r="J10" s="26">
        <f t="shared" si="3"/>
        <v>39.33689238550154</v>
      </c>
      <c r="K10" s="27" t="s">
        <v>24</v>
      </c>
      <c r="L10" s="34" t="s">
        <v>21</v>
      </c>
      <c r="M10" s="35">
        <v>35.6</v>
      </c>
      <c r="N10" s="35">
        <v>10000</v>
      </c>
      <c r="O10" s="36">
        <v>10000</v>
      </c>
      <c r="P10" s="20"/>
    </row>
    <row r="11" spans="1:16" s="37" customFormat="1" ht="101.25" customHeight="1">
      <c r="A11" s="12">
        <v>5</v>
      </c>
      <c r="B11" s="3" t="s">
        <v>51</v>
      </c>
      <c r="C11" s="16" t="s">
        <v>44</v>
      </c>
      <c r="D11" s="7">
        <f>E11+G11+I11</f>
        <v>7296</v>
      </c>
      <c r="E11" s="4">
        <v>0</v>
      </c>
      <c r="F11" s="11">
        <f t="shared" si="1"/>
        <v>0</v>
      </c>
      <c r="G11" s="4">
        <v>1050</v>
      </c>
      <c r="H11" s="11">
        <f t="shared" si="2"/>
        <v>14.391447368421053</v>
      </c>
      <c r="I11" s="4">
        <v>6246</v>
      </c>
      <c r="J11" s="11">
        <f t="shared" si="3"/>
        <v>85.60855263157895</v>
      </c>
      <c r="K11" s="5" t="s">
        <v>19</v>
      </c>
      <c r="L11" s="18" t="s">
        <v>45</v>
      </c>
      <c r="M11" s="21">
        <v>33.8</v>
      </c>
      <c r="N11" s="21">
        <v>3500</v>
      </c>
      <c r="O11" s="6">
        <v>3500</v>
      </c>
      <c r="P11" s="20"/>
    </row>
    <row r="12" spans="1:15" s="43" customFormat="1" ht="92.25" customHeight="1">
      <c r="A12" s="12">
        <v>6</v>
      </c>
      <c r="B12" s="38" t="s">
        <v>52</v>
      </c>
      <c r="C12" s="42" t="s">
        <v>46</v>
      </c>
      <c r="D12" s="7">
        <f>E12+G12+I12</f>
        <v>15880</v>
      </c>
      <c r="E12" s="29">
        <v>0</v>
      </c>
      <c r="F12" s="30">
        <f t="shared" si="1"/>
        <v>0</v>
      </c>
      <c r="G12" s="29">
        <v>2040</v>
      </c>
      <c r="H12" s="30">
        <f t="shared" si="2"/>
        <v>12.846347607052897</v>
      </c>
      <c r="I12" s="29">
        <v>13840</v>
      </c>
      <c r="J12" s="30">
        <f t="shared" si="3"/>
        <v>87.1536523929471</v>
      </c>
      <c r="K12" s="31" t="s">
        <v>28</v>
      </c>
      <c r="L12" s="31" t="s">
        <v>25</v>
      </c>
      <c r="M12" s="32">
        <v>35</v>
      </c>
      <c r="N12" s="32">
        <v>9000</v>
      </c>
      <c r="O12" s="33">
        <v>9000</v>
      </c>
    </row>
    <row r="13" spans="1:15" s="43" customFormat="1" ht="134.25" customHeight="1">
      <c r="A13" s="12">
        <v>7</v>
      </c>
      <c r="B13" s="38" t="s">
        <v>49</v>
      </c>
      <c r="C13" s="42" t="s">
        <v>47</v>
      </c>
      <c r="D13" s="28">
        <f t="shared" si="0"/>
        <v>7300</v>
      </c>
      <c r="E13" s="29">
        <v>0</v>
      </c>
      <c r="F13" s="30">
        <f t="shared" si="1"/>
        <v>0</v>
      </c>
      <c r="G13" s="29">
        <v>800</v>
      </c>
      <c r="H13" s="30">
        <f t="shared" si="2"/>
        <v>10.95890410958904</v>
      </c>
      <c r="I13" s="29">
        <v>6500</v>
      </c>
      <c r="J13" s="30">
        <f t="shared" si="3"/>
        <v>89.04109589041096</v>
      </c>
      <c r="K13" s="31" t="s">
        <v>19</v>
      </c>
      <c r="L13" s="31" t="s">
        <v>45</v>
      </c>
      <c r="M13" s="32">
        <v>28.6</v>
      </c>
      <c r="N13" s="32">
        <v>3500</v>
      </c>
      <c r="O13" s="33">
        <v>3500</v>
      </c>
    </row>
    <row r="14" spans="1:15" s="43" customFormat="1" ht="92.25" customHeight="1">
      <c r="A14" s="12">
        <v>8</v>
      </c>
      <c r="B14" s="38" t="s">
        <v>53</v>
      </c>
      <c r="C14" s="42" t="s">
        <v>48</v>
      </c>
      <c r="D14" s="28">
        <f t="shared" si="0"/>
        <v>3600</v>
      </c>
      <c r="E14" s="29">
        <v>600</v>
      </c>
      <c r="F14" s="30">
        <f t="shared" si="1"/>
        <v>16.666666666666664</v>
      </c>
      <c r="G14" s="29">
        <v>0</v>
      </c>
      <c r="H14" s="30">
        <f t="shared" si="2"/>
        <v>0</v>
      </c>
      <c r="I14" s="29">
        <v>3000</v>
      </c>
      <c r="J14" s="30">
        <f t="shared" si="3"/>
        <v>83.33333333333334</v>
      </c>
      <c r="K14" s="31" t="s">
        <v>20</v>
      </c>
      <c r="L14" s="31" t="s">
        <v>18</v>
      </c>
      <c r="M14" s="32">
        <v>29.6</v>
      </c>
      <c r="N14" s="32">
        <v>2000</v>
      </c>
      <c r="O14" s="33">
        <v>2000</v>
      </c>
    </row>
    <row r="15" spans="1:15" s="51" customFormat="1" ht="15">
      <c r="A15" s="45"/>
      <c r="B15" s="46"/>
      <c r="C15" s="47" t="s">
        <v>13</v>
      </c>
      <c r="D15" s="8">
        <f>SUM(D7:D14)</f>
        <v>129799</v>
      </c>
      <c r="E15" s="8">
        <f>SUM(E7:E14)</f>
        <v>53540</v>
      </c>
      <c r="F15" s="48">
        <f t="shared" si="1"/>
        <v>41.248391744158276</v>
      </c>
      <c r="G15" s="8">
        <f>SUM(G7:G14)</f>
        <v>16173</v>
      </c>
      <c r="H15" s="48">
        <f t="shared" si="2"/>
        <v>12.46003436081942</v>
      </c>
      <c r="I15" s="8">
        <f>SUM(I7:I14)</f>
        <v>60086</v>
      </c>
      <c r="J15" s="48">
        <f t="shared" si="3"/>
        <v>46.2915738950223</v>
      </c>
      <c r="K15" s="49"/>
      <c r="L15" s="49"/>
      <c r="M15" s="49"/>
      <c r="N15" s="50">
        <f>SUM(N7:N14)</f>
        <v>40000</v>
      </c>
      <c r="O15" s="50">
        <f>SUM(O7:O14)</f>
        <v>40000</v>
      </c>
    </row>
    <row r="16" spans="1:15" ht="9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s="15" customFormat="1" ht="12.75">
      <c r="A17" s="52" t="s">
        <v>54</v>
      </c>
      <c r="B17" s="52"/>
      <c r="C17" s="5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5" customFormat="1" ht="12.75">
      <c r="A18" s="44" t="s">
        <v>26</v>
      </c>
      <c r="B18" s="44"/>
      <c r="C18" s="44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4.25">
      <c r="A19" s="43"/>
      <c r="B19" s="43"/>
      <c r="C19" s="4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4.25">
      <c r="A20" s="43"/>
      <c r="B20" s="43"/>
      <c r="C20" s="4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4.25">
      <c r="A21" s="43"/>
      <c r="B21" s="43"/>
      <c r="C21" s="4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</sheetData>
  <sheetProtection/>
  <mergeCells count="14">
    <mergeCell ref="A1:O1"/>
    <mergeCell ref="A2:O2"/>
    <mergeCell ref="O4:O6"/>
    <mergeCell ref="D4:J4"/>
    <mergeCell ref="E5:F5"/>
    <mergeCell ref="G5:H5"/>
    <mergeCell ref="I5:J5"/>
    <mergeCell ref="A17:C17"/>
    <mergeCell ref="K4:K6"/>
    <mergeCell ref="L4:L6"/>
    <mergeCell ref="M4:N5"/>
    <mergeCell ref="A4:A6"/>
    <mergeCell ref="B4:B6"/>
    <mergeCell ref="C4:C6"/>
  </mergeCells>
  <printOptions/>
  <pageMargins left="0.25" right="0.5" top="0.21" bottom="0.19" header="0.3" footer="0.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Layout" zoomScale="145" zoomScaleNormal="145" zoomScalePageLayoutView="145" workbookViewId="0" topLeftCell="A1">
      <selection activeCell="A1" sqref="A1:O1"/>
    </sheetView>
  </sheetViews>
  <sheetFormatPr defaultColWidth="8.796875" defaultRowHeight="14.25"/>
  <cols>
    <col min="1" max="1" width="4" style="0" customWidth="1"/>
    <col min="2" max="2" width="18.8984375" style="0" customWidth="1"/>
    <col min="3" max="3" width="21.3984375" style="0" customWidth="1"/>
    <col min="13" max="13" width="7.5" style="0" customWidth="1"/>
    <col min="14" max="14" width="6.59765625" style="0" customWidth="1"/>
    <col min="15" max="15" width="10.5" style="0" customWidth="1"/>
  </cols>
  <sheetData>
    <row r="1" spans="1:15" ht="1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4" spans="1:15" ht="14.25">
      <c r="A4" s="53" t="s">
        <v>0</v>
      </c>
      <c r="B4" s="53" t="s">
        <v>1</v>
      </c>
      <c r="C4" s="53" t="s">
        <v>15</v>
      </c>
      <c r="D4" s="61" t="s">
        <v>2</v>
      </c>
      <c r="E4" s="62"/>
      <c r="F4" s="62"/>
      <c r="G4" s="62"/>
      <c r="H4" s="62"/>
      <c r="I4" s="62"/>
      <c r="J4" s="63"/>
      <c r="K4" s="53" t="s">
        <v>3</v>
      </c>
      <c r="L4" s="53" t="s">
        <v>29</v>
      </c>
      <c r="M4" s="56" t="s">
        <v>7</v>
      </c>
      <c r="N4" s="57"/>
      <c r="O4" s="53" t="s">
        <v>4</v>
      </c>
    </row>
    <row r="5" spans="1:15" ht="14.25">
      <c r="A5" s="54"/>
      <c r="B5" s="54"/>
      <c r="C5" s="54"/>
      <c r="D5" s="22" t="s">
        <v>5</v>
      </c>
      <c r="E5" s="61" t="s">
        <v>11</v>
      </c>
      <c r="F5" s="63"/>
      <c r="G5" s="61" t="s">
        <v>10</v>
      </c>
      <c r="H5" s="63"/>
      <c r="I5" s="61" t="s">
        <v>6</v>
      </c>
      <c r="J5" s="63"/>
      <c r="K5" s="54"/>
      <c r="L5" s="54"/>
      <c r="M5" s="58"/>
      <c r="N5" s="59"/>
      <c r="O5" s="54"/>
    </row>
    <row r="6" spans="1:15" ht="59.25" customHeight="1">
      <c r="A6" s="55"/>
      <c r="B6" s="55"/>
      <c r="C6" s="55"/>
      <c r="D6" s="22"/>
      <c r="E6" s="22" t="s">
        <v>14</v>
      </c>
      <c r="F6" s="22" t="s">
        <v>12</v>
      </c>
      <c r="G6" s="22" t="s">
        <v>14</v>
      </c>
      <c r="H6" s="22" t="s">
        <v>12</v>
      </c>
      <c r="I6" s="22" t="s">
        <v>14</v>
      </c>
      <c r="J6" s="22" t="s">
        <v>12</v>
      </c>
      <c r="K6" s="55"/>
      <c r="L6" s="55"/>
      <c r="M6" s="22" t="s">
        <v>8</v>
      </c>
      <c r="N6" s="22" t="s">
        <v>9</v>
      </c>
      <c r="O6" s="55"/>
    </row>
    <row r="7" spans="1:15" ht="78.75">
      <c r="A7" s="12">
        <v>1</v>
      </c>
      <c r="B7" s="19" t="s">
        <v>56</v>
      </c>
      <c r="C7" s="1" t="s">
        <v>30</v>
      </c>
      <c r="D7" s="7">
        <f>E7+G7+I7</f>
        <v>13500</v>
      </c>
      <c r="E7" s="4">
        <v>1500</v>
      </c>
      <c r="F7" s="11">
        <f>IF(ISBLANK(E7)=TRUE,"",E7/D7*100)</f>
        <v>11.11111111111111</v>
      </c>
      <c r="G7" s="4">
        <v>0</v>
      </c>
      <c r="H7" s="11">
        <f>IF(ISBLANK(G7)=TRUE,"",G7/D7*100)</f>
        <v>0</v>
      </c>
      <c r="I7" s="4">
        <v>12000</v>
      </c>
      <c r="J7" s="11">
        <f>IF(ISBLANK(I7)=TRUE,"",I7/D7*100)</f>
        <v>88.88888888888889</v>
      </c>
      <c r="K7" s="5" t="s">
        <v>20</v>
      </c>
      <c r="L7" s="5" t="s">
        <v>21</v>
      </c>
      <c r="M7" s="21">
        <v>31.5</v>
      </c>
      <c r="N7" s="21">
        <v>12000</v>
      </c>
      <c r="O7" s="6">
        <v>12000</v>
      </c>
    </row>
    <row r="8" spans="1:15" ht="78.75">
      <c r="A8" s="12">
        <v>2</v>
      </c>
      <c r="B8" s="3" t="s">
        <v>31</v>
      </c>
      <c r="C8" s="3" t="s">
        <v>39</v>
      </c>
      <c r="D8" s="7">
        <f>E8+G8+I8</f>
        <v>12500</v>
      </c>
      <c r="E8" s="4">
        <v>1500</v>
      </c>
      <c r="F8" s="11">
        <f>IF(ISBLANK(E8)=TRUE,"",E8/D8*100)</f>
        <v>12</v>
      </c>
      <c r="G8" s="4">
        <v>0</v>
      </c>
      <c r="H8" s="11">
        <f>IF(ISBLANK(G8)=TRUE,"",G8/D8*100)</f>
        <v>0</v>
      </c>
      <c r="I8" s="4">
        <v>11000</v>
      </c>
      <c r="J8" s="11">
        <f>IF(ISBLANK(I8)=TRUE,"",I8/D8*100)</f>
        <v>88</v>
      </c>
      <c r="K8" s="18" t="s">
        <v>27</v>
      </c>
      <c r="L8" s="18" t="s">
        <v>40</v>
      </c>
      <c r="M8" s="21">
        <v>33.33</v>
      </c>
      <c r="N8" s="21">
        <v>11000</v>
      </c>
      <c r="O8" s="6">
        <v>11000</v>
      </c>
    </row>
    <row r="9" spans="1:15" ht="14.25">
      <c r="A9" s="12"/>
      <c r="B9" s="16"/>
      <c r="C9" s="3"/>
      <c r="D9" s="7">
        <f>E9+G9+I9</f>
        <v>0</v>
      </c>
      <c r="E9" s="4"/>
      <c r="F9" s="11">
        <f>IF(ISBLANK(E9)=TRUE,"",E9/D9*100)</f>
      </c>
      <c r="G9" s="4"/>
      <c r="H9" s="11">
        <f>IF(ISBLANK(G9)=TRUE,"",G9/D9*100)</f>
      </c>
      <c r="I9" s="4"/>
      <c r="J9" s="11">
        <f>IF(ISBLANK(I9)=TRUE,"",I9/D9*100)</f>
      </c>
      <c r="K9" s="5"/>
      <c r="L9" s="5"/>
      <c r="M9" s="21"/>
      <c r="N9" s="21"/>
      <c r="O9" s="6"/>
    </row>
    <row r="10" spans="1:15" ht="14.25">
      <c r="A10" s="13"/>
      <c r="B10" s="14"/>
      <c r="C10" s="9" t="s">
        <v>13</v>
      </c>
      <c r="D10" s="8">
        <f>SUM(D7:D9)</f>
        <v>26000</v>
      </c>
      <c r="E10" s="8">
        <f>SUM(E7:E9)</f>
        <v>3000</v>
      </c>
      <c r="F10" s="11">
        <f>IF(ISBLANK(E10)=TRUE,"",E10/D10*100)</f>
        <v>11.538461538461538</v>
      </c>
      <c r="G10" s="8">
        <f>SUM(G7:G9)</f>
        <v>0</v>
      </c>
      <c r="H10" s="11">
        <f>IF(ISBLANK(G10)=TRUE,"",G10/D10*100)</f>
        <v>0</v>
      </c>
      <c r="I10" s="8">
        <f>SUM(I7:I9)</f>
        <v>23000</v>
      </c>
      <c r="J10" s="11">
        <f>IF(ISBLANK(I10)=TRUE,"",I10/D10*100)</f>
        <v>88.46153846153845</v>
      </c>
      <c r="K10" s="10"/>
      <c r="L10" s="10"/>
      <c r="M10" s="10"/>
      <c r="N10" s="39">
        <f>SUM(N7:N9)</f>
        <v>23000</v>
      </c>
      <c r="O10" s="39">
        <f>SUM(O7:O9)</f>
        <v>23000</v>
      </c>
    </row>
    <row r="12" ht="14.25">
      <c r="B12" t="s">
        <v>26</v>
      </c>
    </row>
    <row r="13" ht="14.25">
      <c r="B13" t="s">
        <v>55</v>
      </c>
    </row>
  </sheetData>
  <sheetProtection/>
  <mergeCells count="13">
    <mergeCell ref="E5:F5"/>
    <mergeCell ref="G5:H5"/>
    <mergeCell ref="I5:J5"/>
    <mergeCell ref="A1:O1"/>
    <mergeCell ref="A2:O2"/>
    <mergeCell ref="A4:A6"/>
    <mergeCell ref="B4:B6"/>
    <mergeCell ref="C4:C6"/>
    <mergeCell ref="D4:J4"/>
    <mergeCell ref="K4:K6"/>
    <mergeCell ref="L4:L6"/>
    <mergeCell ref="M4:N5"/>
    <mergeCell ref="O4:O6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Trepanowska</dc:creator>
  <cp:keywords/>
  <dc:description/>
  <cp:lastModifiedBy>jaroslawska.marta</cp:lastModifiedBy>
  <cp:lastPrinted>2019-04-12T09:27:09Z</cp:lastPrinted>
  <dcterms:created xsi:type="dcterms:W3CDTF">2014-02-10T08:20:32Z</dcterms:created>
  <dcterms:modified xsi:type="dcterms:W3CDTF">2019-04-24T10:06:20Z</dcterms:modified>
  <cp:category/>
  <cp:version/>
  <cp:contentType/>
  <cp:contentStatus/>
</cp:coreProperties>
</file>