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9" activeTab="4"/>
  </bookViews>
  <sheets>
    <sheet name="Placówki opiekuńczo wychowawcze" sheetId="1" r:id="rId1"/>
    <sheet name="Domy pomocy społecznej" sheetId="2" r:id="rId2"/>
    <sheet name="Ośrodek adopcyjno opiekuńczy" sheetId="3" r:id="rId3"/>
    <sheet name="Dystrybucja żywności" sheetId="4" r:id="rId4"/>
    <sheet name="Programy" sheetId="5" r:id="rId5"/>
  </sheets>
  <definedNames/>
  <calcPr fullCalcOnLoad="1"/>
</workbook>
</file>

<file path=xl/sharedStrings.xml><?xml version="1.0" encoding="utf-8"?>
<sst xmlns="http://schemas.openxmlformats.org/spreadsheetml/2006/main" count="106" uniqueCount="48">
  <si>
    <t>Wyniki konkursu z zakresu pomocy społecznej: prowadzenie placówek
opiekuńczo-wychowawczych w 2008 r.</t>
  </si>
  <si>
    <t>L.p.</t>
  </si>
  <si>
    <t>Nazwa Organizacji</t>
  </si>
  <si>
    <t>Zadanie (nazwa, termin realizacji)</t>
  </si>
  <si>
    <t>Koszt zadania</t>
  </si>
  <si>
    <t>Opinia Komisji</t>
  </si>
  <si>
    <t xml:space="preserve"> Decyzja Prezydenta Miasta</t>
  </si>
  <si>
    <t>Całkowity koszt zadania</t>
  </si>
  <si>
    <t>Wkład własny</t>
  </si>
  <si>
    <t>%</t>
  </si>
  <si>
    <t>Kwota wnioskowanej dotacji</t>
  </si>
  <si>
    <t>Liczba przyznanych punktów</t>
  </si>
  <si>
    <t>Wysokość dotacji</t>
  </si>
  <si>
    <t>Towarzystwo Rodzin i Przyjaciół Dzieci Uzależnionych "Powrót z U"</t>
  </si>
  <si>
    <t>"Czym skorupka za młodu nasiąknie…" - wzmacnianie czynników chroniących poprzez organizację wszechstronnych zajęć alternatywnych dla dzieci i młodzieży z rodzin niewydolnych wychowawczo oraz wspieranie prawidłowego funkcjonowania rodzin, w ramach zajęć w świetlicach "Iskierka" i "Płomyk"</t>
  </si>
  <si>
    <t>Stowarzyszenie Pomocy Dzieciom i Rodzinie "ARKA"</t>
  </si>
  <si>
    <t>Prowadzenie całodziennej, wielostronnej opieki nad dziećmi z rodzin patologicznych oraz dziećmi z parcjalnymi deficytami rozwojowymi, prowadzenie diagnozy psychologicznej dzieci i ich środowisk, dożywianie, zakupy podręczników i przyborów szkolnych, zakup odzieży, organizacja wypoczynku letniego i zimowego</t>
  </si>
  <si>
    <t>Stowarzyszenie Edukacyjne „Młodzież Przyszłością Regionu”</t>
  </si>
  <si>
    <t>Prowadzenie Placówki opiekuńczo-wychowawczej w formie świetlicy środowiskowej</t>
  </si>
  <si>
    <t>Towarzystwo Przyjaciół Dzieci Warmińsko-Mazurski Oddział Regionalny</t>
  </si>
  <si>
    <t>Prowadzenie Środowiskowego Ogniska Wychowawczego TPD</t>
  </si>
  <si>
    <t>Prowadzenie Świetlicy Środowiskowej</t>
  </si>
  <si>
    <t>SUMA:</t>
  </si>
  <si>
    <t>Wyniki konkursu z zakresu pomocy społecznej: prowadzenie domu pomocy społecznej w 2008 r.</t>
  </si>
  <si>
    <t>Fundacja Laurentius</t>
  </si>
  <si>
    <t>Prowadzenie przez Fundację Laurentius na terenie województwa warmińsko-mazurskiego Domu Pomocy Społecznej "Laurentius" dla osób w podeszłym wieku</t>
  </si>
  <si>
    <t>Wyniki konkursu z zakresu pomocy społecznej: prowadzenie
ośrodka adopcyjno-opiekuńczego w 2008 r.</t>
  </si>
  <si>
    <t>Prowadzenie Ośrodka Adopcyjno-Opiekuńczego TPD</t>
  </si>
  <si>
    <t>Wyniki konkursu z zakresu pomocy społecznej:
dystrybucja żywności w 2008 r.</t>
  </si>
  <si>
    <t>Bank Żywności</t>
  </si>
  <si>
    <t>Organizacja pomocy żwywnościowej na rzecz najbardziej potrzebujących mieszkańców Olsztyna</t>
  </si>
  <si>
    <t>„STOP – niedożywieniu dzieci”</t>
  </si>
  <si>
    <t>Caritas Archidiecezji Warmińskiej</t>
  </si>
  <si>
    <t>Dystrybucja żywności dla potrzebujących mieszkańców miasta Olsztyn</t>
  </si>
  <si>
    <t>Dożywianie osób bezdomnych przebywających w Olsztynie oraz najuboższych Mieszkańców Olsztyna</t>
  </si>
  <si>
    <t>Wyniki konkursu z zakresu pomocy społecznej:
programy z zakresu polityki społecznej w 2008 r.</t>
  </si>
  <si>
    <t>Katolickie Stowarzyszenie im. Brata Alberta</t>
  </si>
  <si>
    <t>„Dobra rodzina” - turnus terapeutyczny z warsztatem</t>
  </si>
  <si>
    <t>Katolickie Stowarzyszenie „Civitas Christiana”</t>
  </si>
  <si>
    <t>Profilaktyka i poradnictwo dotyczące działalności grup psychomanipulacyjnych</t>
  </si>
  <si>
    <t>Ośrodek Mediacji, Kształcenia i Porad Prawnych</t>
  </si>
  <si>
    <t>„Olsztyn wspiera mediacje” - kontynuacja postępowań manipulacyjnych</t>
  </si>
  <si>
    <t>Stowarzyszenie Wspomagania Rozwoju Dzieci</t>
  </si>
  <si>
    <t>Wsparcie dzieci i młodzieży niepełnosprawnej miasta Olsztyn</t>
  </si>
  <si>
    <t>Olsztyńskie Stowarzyszenie Pomocy Telefonicznej</t>
  </si>
  <si>
    <t>Wsparcie rodzin dysfunkcyjnych, doświadczających przemocy i niewydolnych wychowawczo, szczególnie w sytuacjach kryzysowych - konferencja dla Dyżurnych Olsztyńskiego Telefonu Zaufania "Anonimowy Przyjaciel"</t>
  </si>
  <si>
    <t>„Dziecko pod ochroną” - promocja praw dziecka i optymalizacja warsztatu pracy Rzecznika Praw dziecka TPD</t>
  </si>
  <si>
    <t>Ośrodek interwencji kryzysowej dla kobiet i dzieci - nadzieją na lepsze jutro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</si>
</sst>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zł &quot;;\-#,##0.00&quot; zł &quot;;&quot; -&quot;#&quot; zł &quot;;@\ "/>
  </numFmts>
  <fonts count="16">
    <font>
      <sz val="10"/>
      <name val="Arial"/>
      <family val="2"/>
    </font>
    <font>
      <b/>
      <sz val="16"/>
      <name val="Georgia"/>
      <family val="1"/>
    </font>
    <font>
      <b/>
      <sz val="10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.5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8" fillId="0" borderId="1" xfId="18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3" fillId="2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4" fontId="14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14" fillId="0" borderId="1" xfId="0" applyFont="1" applyBorder="1" applyAlignment="1">
      <alignment vertical="center"/>
    </xf>
    <xf numFmtId="164" fontId="1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4">
      <selection activeCell="B9" sqref="B9"/>
    </sheetView>
  </sheetViews>
  <sheetFormatPr defaultColWidth="9.140625" defaultRowHeight="12.75"/>
  <cols>
    <col min="1" max="1" width="4.8515625" style="0" customWidth="1"/>
    <col min="2" max="2" width="21.140625" style="0" customWidth="1"/>
    <col min="3" max="3" width="29.8515625" style="0" customWidth="1"/>
    <col min="4" max="4" width="13.28125" style="0" customWidth="1"/>
    <col min="5" max="5" width="13.140625" style="0" customWidth="1"/>
    <col min="6" max="6" width="8.00390625" style="0" customWidth="1"/>
    <col min="7" max="7" width="13.421875" style="0" customWidth="1"/>
    <col min="8" max="8" width="11.00390625" style="0" customWidth="1"/>
    <col min="9" max="10" width="13.140625" style="0" customWidth="1"/>
    <col min="11" max="16384" width="11.57421875" style="0" customWidth="1"/>
  </cols>
  <sheetData>
    <row r="2" spans="1:10" ht="38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13.5">
      <c r="A4" s="33" t="s">
        <v>1</v>
      </c>
      <c r="B4" s="33" t="s">
        <v>2</v>
      </c>
      <c r="C4" s="33" t="s">
        <v>3</v>
      </c>
      <c r="D4" s="34" t="s">
        <v>4</v>
      </c>
      <c r="E4" s="34"/>
      <c r="F4" s="34"/>
      <c r="G4" s="34"/>
      <c r="H4" s="35" t="s">
        <v>5</v>
      </c>
      <c r="I4" s="35"/>
      <c r="J4" s="36" t="s">
        <v>6</v>
      </c>
    </row>
    <row r="5" spans="1:10" ht="36">
      <c r="A5" s="33"/>
      <c r="B5" s="33"/>
      <c r="C5" s="33"/>
      <c r="D5" s="1" t="s">
        <v>7</v>
      </c>
      <c r="E5" s="1" t="s">
        <v>8</v>
      </c>
      <c r="F5" s="2" t="s">
        <v>9</v>
      </c>
      <c r="G5" s="3" t="s">
        <v>10</v>
      </c>
      <c r="H5" s="4" t="s">
        <v>11</v>
      </c>
      <c r="I5" s="5" t="s">
        <v>12</v>
      </c>
      <c r="J5" s="36"/>
    </row>
    <row r="6" spans="1:10" ht="96" customHeight="1">
      <c r="A6" s="6">
        <v>1</v>
      </c>
      <c r="B6" s="7" t="s">
        <v>13</v>
      </c>
      <c r="C6" s="8" t="s">
        <v>14</v>
      </c>
      <c r="D6" s="9">
        <v>98840</v>
      </c>
      <c r="E6" s="10">
        <f>D6-G6</f>
        <v>53740</v>
      </c>
      <c r="F6" s="11">
        <f>E6/D6</f>
        <v>0.5437070012140833</v>
      </c>
      <c r="G6" s="9">
        <v>45100</v>
      </c>
      <c r="H6" s="12">
        <v>36.17</v>
      </c>
      <c r="I6" s="10">
        <v>45100</v>
      </c>
      <c r="J6" s="10">
        <f>I6</f>
        <v>45100</v>
      </c>
    </row>
    <row r="7" spans="1:10" ht="96" customHeight="1">
      <c r="A7" s="6">
        <v>2</v>
      </c>
      <c r="B7" s="7" t="s">
        <v>15</v>
      </c>
      <c r="C7" s="8" t="s">
        <v>16</v>
      </c>
      <c r="D7" s="9">
        <v>297000</v>
      </c>
      <c r="E7" s="10">
        <f>D7-G7</f>
        <v>207000</v>
      </c>
      <c r="F7" s="11">
        <f>E7/D7</f>
        <v>0.696969696969697</v>
      </c>
      <c r="G7" s="9">
        <v>90000</v>
      </c>
      <c r="H7" s="13">
        <v>35</v>
      </c>
      <c r="I7" s="10">
        <v>52500</v>
      </c>
      <c r="J7" s="10">
        <f>I7</f>
        <v>52500</v>
      </c>
    </row>
    <row r="8" spans="1:10" ht="63.75">
      <c r="A8" s="6">
        <v>3</v>
      </c>
      <c r="B8" s="14" t="s">
        <v>17</v>
      </c>
      <c r="C8" s="15" t="s">
        <v>18</v>
      </c>
      <c r="D8" s="16">
        <v>152500</v>
      </c>
      <c r="E8" s="10">
        <f>D8-G8</f>
        <v>64500</v>
      </c>
      <c r="F8" s="11">
        <f>E8/D8</f>
        <v>0.42295081967213116</v>
      </c>
      <c r="G8" s="16">
        <v>88000</v>
      </c>
      <c r="H8" s="14">
        <v>31.17</v>
      </c>
      <c r="I8" s="16">
        <v>40000</v>
      </c>
      <c r="J8" s="16">
        <f>I8</f>
        <v>40000</v>
      </c>
    </row>
    <row r="9" spans="1:10" ht="51">
      <c r="A9" s="6">
        <v>4</v>
      </c>
      <c r="B9" s="14" t="s">
        <v>19</v>
      </c>
      <c r="C9" s="15" t="s">
        <v>20</v>
      </c>
      <c r="D9" s="16">
        <v>134240</v>
      </c>
      <c r="E9" s="10">
        <f>D9-G9</f>
        <v>38240</v>
      </c>
      <c r="F9" s="11">
        <f>E9/D9</f>
        <v>0.28486293206197855</v>
      </c>
      <c r="G9" s="16">
        <v>96000</v>
      </c>
      <c r="H9" s="14">
        <v>22.67</v>
      </c>
      <c r="I9" s="16">
        <v>50950</v>
      </c>
      <c r="J9" s="16">
        <f>I9</f>
        <v>50950</v>
      </c>
    </row>
    <row r="10" spans="1:10" ht="51">
      <c r="A10" s="6">
        <v>5</v>
      </c>
      <c r="B10" s="14" t="s">
        <v>19</v>
      </c>
      <c r="C10" s="15" t="s">
        <v>21</v>
      </c>
      <c r="D10" s="16">
        <v>77800</v>
      </c>
      <c r="E10" s="10">
        <f>D10-G10</f>
        <v>27800</v>
      </c>
      <c r="F10" s="11">
        <f>E10/D10</f>
        <v>0.35732647814910024</v>
      </c>
      <c r="G10" s="16">
        <v>50000</v>
      </c>
      <c r="H10" s="14">
        <v>22.67</v>
      </c>
      <c r="I10" s="16">
        <v>25000</v>
      </c>
      <c r="J10" s="16">
        <f>I10</f>
        <v>25000</v>
      </c>
    </row>
    <row r="11" spans="1:10" s="19" customFormat="1" ht="17.25" customHeight="1">
      <c r="A11" s="37" t="s">
        <v>22</v>
      </c>
      <c r="B11" s="37"/>
      <c r="C11" s="37"/>
      <c r="D11" s="17">
        <f>SUM(D6:D10)</f>
        <v>760380</v>
      </c>
      <c r="E11" s="17">
        <f>SUM(E6:E10)</f>
        <v>391280</v>
      </c>
      <c r="F11" s="18"/>
      <c r="G11" s="17">
        <f>SUM(G6:G10)</f>
        <v>369100</v>
      </c>
      <c r="H11" s="18"/>
      <c r="I11" s="17">
        <f>SUM(I6:I10)</f>
        <v>213550</v>
      </c>
      <c r="J11" s="17">
        <f>SUM(J6:J10)</f>
        <v>213550</v>
      </c>
    </row>
  </sheetData>
  <mergeCells count="8">
    <mergeCell ref="A11:C11"/>
    <mergeCell ref="A2:J2"/>
    <mergeCell ref="A4:A5"/>
    <mergeCell ref="B4:B5"/>
    <mergeCell ref="C4:C5"/>
    <mergeCell ref="D4:G4"/>
    <mergeCell ref="H4:I4"/>
    <mergeCell ref="J4:J5"/>
  </mergeCells>
  <printOptions horizontalCentered="1"/>
  <pageMargins left="0.39375" right="0.39375" top="0.5916666666666667" bottom="0.5916666666666667" header="0.3541666666666667" footer="0.3541666666666667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6" sqref="A6"/>
    </sheetView>
  </sheetViews>
  <sheetFormatPr defaultColWidth="9.140625" defaultRowHeight="12.75"/>
  <cols>
    <col min="1" max="1" width="5.57421875" style="0" customWidth="1"/>
    <col min="2" max="2" width="13.00390625" style="0" customWidth="1"/>
    <col min="3" max="3" width="29.421875" style="0" customWidth="1"/>
    <col min="4" max="4" width="13.28125" style="0" customWidth="1"/>
    <col min="5" max="5" width="14.421875" style="0" customWidth="1"/>
    <col min="6" max="6" width="8.421875" style="0" customWidth="1"/>
    <col min="7" max="7" width="14.28125" style="0" customWidth="1"/>
    <col min="8" max="8" width="11.140625" style="0" customWidth="1"/>
    <col min="9" max="10" width="13.140625" style="0" customWidth="1"/>
    <col min="11" max="16384" width="11.57421875" style="0" customWidth="1"/>
  </cols>
  <sheetData>
    <row r="2" spans="1:10" ht="20.2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13.5">
      <c r="A4" s="33" t="s">
        <v>1</v>
      </c>
      <c r="B4" s="33" t="s">
        <v>2</v>
      </c>
      <c r="C4" s="33" t="s">
        <v>3</v>
      </c>
      <c r="D4" s="34" t="s">
        <v>4</v>
      </c>
      <c r="E4" s="34"/>
      <c r="F4" s="34"/>
      <c r="G4" s="34"/>
      <c r="H4" s="35" t="s">
        <v>5</v>
      </c>
      <c r="I4" s="35"/>
      <c r="J4" s="36" t="s">
        <v>6</v>
      </c>
    </row>
    <row r="5" spans="1:10" ht="36">
      <c r="A5" s="33"/>
      <c r="B5" s="33"/>
      <c r="C5" s="33"/>
      <c r="D5" s="1" t="s">
        <v>7</v>
      </c>
      <c r="E5" s="1" t="s">
        <v>8</v>
      </c>
      <c r="F5" s="2" t="s">
        <v>9</v>
      </c>
      <c r="G5" s="3" t="s">
        <v>10</v>
      </c>
      <c r="H5" s="4" t="s">
        <v>11</v>
      </c>
      <c r="I5" s="5" t="s">
        <v>12</v>
      </c>
      <c r="J5" s="36"/>
    </row>
    <row r="6" spans="1:10" ht="67.5" customHeight="1">
      <c r="A6" s="6">
        <v>1</v>
      </c>
      <c r="B6" s="20" t="s">
        <v>24</v>
      </c>
      <c r="C6" s="21" t="s">
        <v>25</v>
      </c>
      <c r="D6" s="22">
        <v>669768</v>
      </c>
      <c r="E6" s="10">
        <f>D6-G6</f>
        <v>249768</v>
      </c>
      <c r="F6" s="11">
        <f>E6/D6</f>
        <v>0.37291718923567563</v>
      </c>
      <c r="G6" s="22">
        <v>420000</v>
      </c>
      <c r="H6" s="12">
        <v>38.83</v>
      </c>
      <c r="I6" s="22">
        <v>420000</v>
      </c>
      <c r="J6" s="10">
        <f>I6</f>
        <v>420000</v>
      </c>
    </row>
    <row r="7" spans="1:10" s="24" customFormat="1" ht="18" customHeight="1">
      <c r="A7" s="38" t="s">
        <v>22</v>
      </c>
      <c r="B7" s="38"/>
      <c r="C7" s="38"/>
      <c r="D7" s="23">
        <f>SUM(D6)</f>
        <v>669768</v>
      </c>
      <c r="E7" s="23">
        <f>SUM(E6)</f>
        <v>249768</v>
      </c>
      <c r="F7" s="23"/>
      <c r="G7" s="23">
        <f>SUM(G6)</f>
        <v>420000</v>
      </c>
      <c r="H7" s="23"/>
      <c r="I7" s="23">
        <f>SUM(I6)</f>
        <v>420000</v>
      </c>
      <c r="J7" s="23">
        <f>SUM(J6)</f>
        <v>420000</v>
      </c>
    </row>
  </sheetData>
  <mergeCells count="8">
    <mergeCell ref="A7:C7"/>
    <mergeCell ref="A2:J2"/>
    <mergeCell ref="A4:A5"/>
    <mergeCell ref="B4:B5"/>
    <mergeCell ref="C4:C5"/>
    <mergeCell ref="D4:G4"/>
    <mergeCell ref="H4:I4"/>
    <mergeCell ref="J4:J5"/>
  </mergeCells>
  <printOptions horizontalCentered="1"/>
  <pageMargins left="0.39375" right="0.39375" top="0.5916666666666667" bottom="0.5916666666666667" header="0.3541666666666667" footer="0.3541666666666667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7" sqref="A7"/>
    </sheetView>
  </sheetViews>
  <sheetFormatPr defaultColWidth="9.140625" defaultRowHeight="12.75"/>
  <cols>
    <col min="1" max="1" width="5.140625" style="0" customWidth="1"/>
    <col min="2" max="2" width="20.140625" style="0" customWidth="1"/>
    <col min="3" max="3" width="18.140625" style="0" customWidth="1"/>
    <col min="4" max="4" width="13.140625" style="0" customWidth="1"/>
    <col min="5" max="5" width="12.57421875" style="0" customWidth="1"/>
    <col min="6" max="6" width="8.421875" style="0" customWidth="1"/>
    <col min="7" max="7" width="13.8515625" style="0" customWidth="1"/>
    <col min="8" max="9" width="11.57421875" style="0" customWidth="1"/>
    <col min="10" max="10" width="13.421875" style="0" customWidth="1"/>
    <col min="11" max="16384" width="11.57421875" style="0" customWidth="1"/>
  </cols>
  <sheetData>
    <row r="2" spans="1:10" ht="38.25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13.5">
      <c r="A4" s="33" t="s">
        <v>1</v>
      </c>
      <c r="B4" s="33" t="s">
        <v>2</v>
      </c>
      <c r="C4" s="33" t="s">
        <v>3</v>
      </c>
      <c r="D4" s="34" t="s">
        <v>4</v>
      </c>
      <c r="E4" s="34"/>
      <c r="F4" s="34"/>
      <c r="G4" s="34"/>
      <c r="H4" s="35" t="s">
        <v>5</v>
      </c>
      <c r="I4" s="35"/>
      <c r="J4" s="36" t="s">
        <v>6</v>
      </c>
    </row>
    <row r="5" spans="1:10" ht="36">
      <c r="A5" s="33"/>
      <c r="B5" s="33"/>
      <c r="C5" s="33"/>
      <c r="D5" s="1" t="s">
        <v>7</v>
      </c>
      <c r="E5" s="1" t="s">
        <v>8</v>
      </c>
      <c r="F5" s="2" t="s">
        <v>9</v>
      </c>
      <c r="G5" s="3" t="s">
        <v>10</v>
      </c>
      <c r="H5" s="4" t="s">
        <v>11</v>
      </c>
      <c r="I5" s="5" t="s">
        <v>12</v>
      </c>
      <c r="J5" s="36"/>
    </row>
    <row r="6" spans="1:10" ht="67.5" customHeight="1">
      <c r="A6" s="6">
        <v>1</v>
      </c>
      <c r="B6" s="14" t="s">
        <v>19</v>
      </c>
      <c r="C6" s="15" t="s">
        <v>27</v>
      </c>
      <c r="D6" s="16">
        <v>125000</v>
      </c>
      <c r="E6" s="10">
        <f>D6-G6</f>
        <v>25000</v>
      </c>
      <c r="F6" s="11">
        <f>E6/D6</f>
        <v>0.2</v>
      </c>
      <c r="G6" s="16">
        <v>100000</v>
      </c>
      <c r="H6" s="14">
        <v>18.67</v>
      </c>
      <c r="I6" s="16">
        <v>0</v>
      </c>
      <c r="J6" s="16">
        <v>70000</v>
      </c>
    </row>
    <row r="7" spans="1:10" ht="21" customHeight="1">
      <c r="A7" s="39" t="s">
        <v>22</v>
      </c>
      <c r="B7" s="39"/>
      <c r="C7" s="39"/>
      <c r="D7" s="25">
        <f>SUM(D6)</f>
        <v>125000</v>
      </c>
      <c r="E7" s="25">
        <f>SUM(E6)</f>
        <v>25000</v>
      </c>
      <c r="F7" s="26"/>
      <c r="G7" s="25">
        <f>SUM(G6)</f>
        <v>100000</v>
      </c>
      <c r="H7" s="26"/>
      <c r="I7" s="25">
        <f>SUM(I6)</f>
        <v>0</v>
      </c>
      <c r="J7" s="25">
        <f>SUM(J6)</f>
        <v>70000</v>
      </c>
    </row>
  </sheetData>
  <mergeCells count="8">
    <mergeCell ref="A7:C7"/>
    <mergeCell ref="A2:J2"/>
    <mergeCell ref="A4:A5"/>
    <mergeCell ref="B4:B5"/>
    <mergeCell ref="C4:C5"/>
    <mergeCell ref="D4:G4"/>
    <mergeCell ref="H4:I4"/>
    <mergeCell ref="J4:J5"/>
  </mergeCells>
  <printOptions horizontalCentered="1"/>
  <pageMargins left="0.39375" right="0.39375" top="0.5916666666666667" bottom="0.5916666666666667" header="0.3541666666666667" footer="0.3541666666666667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0" sqref="A10"/>
    </sheetView>
  </sheetViews>
  <sheetFormatPr defaultColWidth="9.140625" defaultRowHeight="12.75"/>
  <cols>
    <col min="1" max="1" width="5.28125" style="0" customWidth="1"/>
    <col min="2" max="2" width="14.7109375" style="0" customWidth="1"/>
    <col min="3" max="3" width="22.8515625" style="0" customWidth="1"/>
    <col min="4" max="4" width="15.8515625" style="0" customWidth="1"/>
    <col min="5" max="5" width="16.00390625" style="0" customWidth="1"/>
    <col min="6" max="6" width="9.00390625" style="0" customWidth="1"/>
    <col min="7" max="7" width="14.421875" style="0" customWidth="1"/>
    <col min="8" max="8" width="11.57421875" style="0" customWidth="1"/>
    <col min="9" max="10" width="12.7109375" style="0" customWidth="1"/>
    <col min="11" max="16384" width="11.57421875" style="0" customWidth="1"/>
  </cols>
  <sheetData>
    <row r="2" spans="1:10" ht="38.25" customHeight="1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13.5">
      <c r="A4" s="33" t="s">
        <v>1</v>
      </c>
      <c r="B4" s="33" t="s">
        <v>2</v>
      </c>
      <c r="C4" s="33" t="s">
        <v>3</v>
      </c>
      <c r="D4" s="34" t="s">
        <v>4</v>
      </c>
      <c r="E4" s="34"/>
      <c r="F4" s="34"/>
      <c r="G4" s="34"/>
      <c r="H4" s="35" t="s">
        <v>5</v>
      </c>
      <c r="I4" s="35"/>
      <c r="J4" s="36" t="s">
        <v>6</v>
      </c>
    </row>
    <row r="5" spans="1:10" ht="36">
      <c r="A5" s="33"/>
      <c r="B5" s="33"/>
      <c r="C5" s="33"/>
      <c r="D5" s="1" t="s">
        <v>7</v>
      </c>
      <c r="E5" s="1" t="s">
        <v>8</v>
      </c>
      <c r="F5" s="2" t="s">
        <v>9</v>
      </c>
      <c r="G5" s="3" t="s">
        <v>10</v>
      </c>
      <c r="H5" s="4" t="s">
        <v>11</v>
      </c>
      <c r="I5" s="5" t="s">
        <v>12</v>
      </c>
      <c r="J5" s="36"/>
    </row>
    <row r="6" spans="1:10" ht="48">
      <c r="A6" s="6">
        <v>1</v>
      </c>
      <c r="B6" s="14" t="s">
        <v>29</v>
      </c>
      <c r="C6" s="15" t="s">
        <v>30</v>
      </c>
      <c r="D6" s="16">
        <v>1217000</v>
      </c>
      <c r="E6" s="10">
        <f>D6-G6</f>
        <v>1137000</v>
      </c>
      <c r="F6" s="11">
        <f>E6/D6</f>
        <v>0.934264585045193</v>
      </c>
      <c r="G6" s="16">
        <v>80000</v>
      </c>
      <c r="H6" s="27">
        <v>26</v>
      </c>
      <c r="I6" s="16">
        <v>29500</v>
      </c>
      <c r="J6" s="16">
        <f>I6</f>
        <v>29500</v>
      </c>
    </row>
    <row r="7" spans="1:10" ht="24">
      <c r="A7" s="6">
        <v>2</v>
      </c>
      <c r="B7" s="14" t="s">
        <v>29</v>
      </c>
      <c r="C7" s="15" t="s">
        <v>31</v>
      </c>
      <c r="D7" s="16">
        <v>1356800</v>
      </c>
      <c r="E7" s="10">
        <f>D7-G7</f>
        <v>1280800</v>
      </c>
      <c r="F7" s="11">
        <f>E7/D7</f>
        <v>0.9439858490566038</v>
      </c>
      <c r="G7" s="16">
        <v>76000</v>
      </c>
      <c r="H7" s="27">
        <v>25.33</v>
      </c>
      <c r="I7" s="16">
        <v>25895</v>
      </c>
      <c r="J7" s="16">
        <f>I7</f>
        <v>25895</v>
      </c>
    </row>
    <row r="8" spans="1:10" ht="48">
      <c r="A8" s="6">
        <v>3</v>
      </c>
      <c r="B8" s="28" t="s">
        <v>32</v>
      </c>
      <c r="C8" s="29" t="s">
        <v>33</v>
      </c>
      <c r="D8" s="16">
        <v>159500</v>
      </c>
      <c r="E8" s="10">
        <f>D8-G8</f>
        <v>127350</v>
      </c>
      <c r="F8" s="11">
        <f>E8/D8</f>
        <v>0.7984326018808777</v>
      </c>
      <c r="G8" s="16">
        <v>32150</v>
      </c>
      <c r="H8" s="27">
        <v>26</v>
      </c>
      <c r="I8" s="16">
        <v>15000</v>
      </c>
      <c r="J8" s="16">
        <f>I8</f>
        <v>15000</v>
      </c>
    </row>
    <row r="9" spans="1:10" ht="60">
      <c r="A9" s="6">
        <v>4</v>
      </c>
      <c r="B9" s="28" t="s">
        <v>32</v>
      </c>
      <c r="C9" s="29" t="s">
        <v>34</v>
      </c>
      <c r="D9" s="16">
        <v>34780</v>
      </c>
      <c r="E9" s="10">
        <f>D9-G9</f>
        <v>7480</v>
      </c>
      <c r="F9" s="11">
        <f>E9/D9</f>
        <v>0.21506612995974697</v>
      </c>
      <c r="G9" s="16">
        <v>27300</v>
      </c>
      <c r="H9" s="27">
        <v>26.17</v>
      </c>
      <c r="I9" s="16">
        <v>13000</v>
      </c>
      <c r="J9" s="16">
        <f>I9</f>
        <v>13000</v>
      </c>
    </row>
    <row r="10" spans="1:10" ht="21.75" customHeight="1">
      <c r="A10" s="39" t="s">
        <v>22</v>
      </c>
      <c r="B10" s="39"/>
      <c r="C10" s="39"/>
      <c r="D10" s="25">
        <f>SUM(D6:D9)</f>
        <v>2768080</v>
      </c>
      <c r="E10" s="25">
        <f>SUM(E6:E9)</f>
        <v>2552630</v>
      </c>
      <c r="F10" s="30">
        <f>AVERAGE(F6:F9)</f>
        <v>0.7229372914856054</v>
      </c>
      <c r="G10" s="25">
        <f>SUM(G6:G9)</f>
        <v>215450</v>
      </c>
      <c r="H10" s="26"/>
      <c r="I10" s="25">
        <f>SUM(I6:I9)</f>
        <v>83395</v>
      </c>
      <c r="J10" s="31">
        <f>SUM(J6:J9)</f>
        <v>83395</v>
      </c>
    </row>
  </sheetData>
  <mergeCells count="8">
    <mergeCell ref="A10:C10"/>
    <mergeCell ref="A2:J2"/>
    <mergeCell ref="A4:A5"/>
    <mergeCell ref="B4:B5"/>
    <mergeCell ref="C4:C5"/>
    <mergeCell ref="D4:G4"/>
    <mergeCell ref="H4:I4"/>
    <mergeCell ref="J4:J5"/>
  </mergeCells>
  <printOptions horizontalCentered="1"/>
  <pageMargins left="0.39375" right="0.39375" top="0.5916666666666667" bottom="0.5916666666666667" header="0.3541666666666667" footer="0.3541666666666667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 topLeftCell="C1">
      <selection activeCell="L3" sqref="L3"/>
    </sheetView>
  </sheetViews>
  <sheetFormatPr defaultColWidth="9.140625" defaultRowHeight="12.75"/>
  <cols>
    <col min="1" max="1" width="4.8515625" style="0" customWidth="1"/>
    <col min="2" max="2" width="18.140625" style="0" customWidth="1"/>
    <col min="3" max="3" width="33.28125" style="0" customWidth="1"/>
    <col min="4" max="5" width="13.28125" style="0" customWidth="1"/>
    <col min="6" max="6" width="8.7109375" style="0" customWidth="1"/>
    <col min="7" max="7" width="13.140625" style="0" customWidth="1"/>
    <col min="8" max="8" width="10.8515625" style="0" customWidth="1"/>
    <col min="9" max="9" width="12.421875" style="0" customWidth="1"/>
    <col min="10" max="10" width="12.7109375" style="0" customWidth="1"/>
    <col min="11" max="16384" width="11.57421875" style="0" customWidth="1"/>
  </cols>
  <sheetData>
    <row r="2" spans="1:10" ht="38.25" customHeight="1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13.5">
      <c r="A4" s="33" t="s">
        <v>1</v>
      </c>
      <c r="B4" s="33" t="s">
        <v>2</v>
      </c>
      <c r="C4" s="33" t="s">
        <v>3</v>
      </c>
      <c r="D4" s="34" t="s">
        <v>4</v>
      </c>
      <c r="E4" s="34"/>
      <c r="F4" s="34"/>
      <c r="G4" s="34"/>
      <c r="H4" s="35" t="s">
        <v>5</v>
      </c>
      <c r="I4" s="35"/>
      <c r="J4" s="36" t="s">
        <v>6</v>
      </c>
    </row>
    <row r="5" spans="1:10" ht="36">
      <c r="A5" s="33"/>
      <c r="B5" s="33"/>
      <c r="C5" s="33"/>
      <c r="D5" s="1" t="s">
        <v>7</v>
      </c>
      <c r="E5" s="1" t="s">
        <v>8</v>
      </c>
      <c r="F5" s="2" t="s">
        <v>9</v>
      </c>
      <c r="G5" s="3" t="s">
        <v>10</v>
      </c>
      <c r="H5" s="4" t="s">
        <v>11</v>
      </c>
      <c r="I5" s="5" t="s">
        <v>12</v>
      </c>
      <c r="J5" s="36"/>
    </row>
    <row r="6" spans="1:10" ht="38.25">
      <c r="A6" s="6">
        <v>1</v>
      </c>
      <c r="B6" s="14" t="s">
        <v>36</v>
      </c>
      <c r="C6" s="15" t="s">
        <v>37</v>
      </c>
      <c r="D6" s="16">
        <v>27200</v>
      </c>
      <c r="E6" s="10">
        <f aca="true" t="shared" si="0" ref="E6:E12">D6-G6</f>
        <v>21550</v>
      </c>
      <c r="F6" s="11">
        <f aca="true" t="shared" si="1" ref="F6:F12">E6/D6</f>
        <v>0.7922794117647058</v>
      </c>
      <c r="G6" s="16">
        <v>5650</v>
      </c>
      <c r="H6" s="27">
        <v>37</v>
      </c>
      <c r="I6" s="16">
        <v>5650</v>
      </c>
      <c r="J6" s="16">
        <f aca="true" t="shared" si="2" ref="J6:J12">I6</f>
        <v>5650</v>
      </c>
    </row>
    <row r="7" spans="1:10" ht="49.5" customHeight="1">
      <c r="A7" s="6">
        <v>2</v>
      </c>
      <c r="B7" s="14" t="s">
        <v>38</v>
      </c>
      <c r="C7" s="15" t="s">
        <v>39</v>
      </c>
      <c r="D7" s="16">
        <v>32900</v>
      </c>
      <c r="E7" s="10">
        <f t="shared" si="0"/>
        <v>24600</v>
      </c>
      <c r="F7" s="11">
        <f t="shared" si="1"/>
        <v>0.7477203647416414</v>
      </c>
      <c r="G7" s="16">
        <v>8300</v>
      </c>
      <c r="H7" s="27">
        <v>35.5</v>
      </c>
      <c r="I7" s="16">
        <v>6300</v>
      </c>
      <c r="J7" s="16">
        <f t="shared" si="2"/>
        <v>6300</v>
      </c>
    </row>
    <row r="8" spans="1:10" ht="60">
      <c r="A8" s="6">
        <v>3</v>
      </c>
      <c r="B8" s="28" t="s">
        <v>40</v>
      </c>
      <c r="C8" s="29" t="s">
        <v>41</v>
      </c>
      <c r="D8" s="16">
        <v>9000</v>
      </c>
      <c r="E8" s="10">
        <f t="shared" si="0"/>
        <v>3400</v>
      </c>
      <c r="F8" s="11">
        <f t="shared" si="1"/>
        <v>0.37777777777777777</v>
      </c>
      <c r="G8" s="16">
        <v>5600</v>
      </c>
      <c r="H8" s="27">
        <v>35</v>
      </c>
      <c r="I8" s="16">
        <v>4050</v>
      </c>
      <c r="J8" s="16">
        <f t="shared" si="2"/>
        <v>4050</v>
      </c>
    </row>
    <row r="9" spans="1:10" ht="45">
      <c r="A9" s="6">
        <v>4</v>
      </c>
      <c r="B9" s="28" t="s">
        <v>42</v>
      </c>
      <c r="C9" s="29" t="s">
        <v>43</v>
      </c>
      <c r="D9" s="16">
        <v>6595</v>
      </c>
      <c r="E9" s="10">
        <f t="shared" si="0"/>
        <v>1319</v>
      </c>
      <c r="F9" s="11">
        <f t="shared" si="1"/>
        <v>0.2</v>
      </c>
      <c r="G9" s="16">
        <v>5276</v>
      </c>
      <c r="H9" s="27">
        <v>33.17</v>
      </c>
      <c r="I9" s="16">
        <v>3000</v>
      </c>
      <c r="J9" s="16">
        <f t="shared" si="2"/>
        <v>3000</v>
      </c>
    </row>
    <row r="10" spans="1:10" ht="84">
      <c r="A10" s="6">
        <v>5</v>
      </c>
      <c r="B10" s="28" t="s">
        <v>44</v>
      </c>
      <c r="C10" s="29" t="s">
        <v>45</v>
      </c>
      <c r="D10" s="16">
        <v>17900</v>
      </c>
      <c r="E10" s="10">
        <f t="shared" si="0"/>
        <v>11400</v>
      </c>
      <c r="F10" s="11">
        <f t="shared" si="1"/>
        <v>0.6368715083798883</v>
      </c>
      <c r="G10" s="16">
        <v>6500</v>
      </c>
      <c r="H10" s="27">
        <v>26.17</v>
      </c>
      <c r="I10" s="16">
        <v>2000</v>
      </c>
      <c r="J10" s="16">
        <f t="shared" si="2"/>
        <v>2000</v>
      </c>
    </row>
    <row r="11" spans="1:10" ht="63.75">
      <c r="A11" s="6">
        <v>6</v>
      </c>
      <c r="B11" s="14" t="s">
        <v>19</v>
      </c>
      <c r="C11" s="29" t="s">
        <v>46</v>
      </c>
      <c r="D11" s="16">
        <v>5541.22</v>
      </c>
      <c r="E11" s="10">
        <f t="shared" si="0"/>
        <v>4491.22</v>
      </c>
      <c r="F11" s="11">
        <f t="shared" si="1"/>
        <v>0.8105110426945691</v>
      </c>
      <c r="G11" s="16">
        <v>1050</v>
      </c>
      <c r="H11" s="27">
        <v>19.67</v>
      </c>
      <c r="I11" s="16">
        <v>0</v>
      </c>
      <c r="J11" s="16">
        <f t="shared" si="2"/>
        <v>0</v>
      </c>
    </row>
    <row r="12" spans="1:10" ht="45">
      <c r="A12" s="6">
        <v>7</v>
      </c>
      <c r="B12" s="28" t="s">
        <v>32</v>
      </c>
      <c r="C12" s="29" t="s">
        <v>47</v>
      </c>
      <c r="D12" s="16">
        <v>122423.92</v>
      </c>
      <c r="E12" s="10">
        <f t="shared" si="0"/>
        <v>97423.92</v>
      </c>
      <c r="F12" s="11">
        <f t="shared" si="1"/>
        <v>0.7957915413915843</v>
      </c>
      <c r="G12" s="16">
        <v>25000</v>
      </c>
      <c r="H12" s="27">
        <v>27.17</v>
      </c>
      <c r="I12" s="16">
        <v>4000</v>
      </c>
      <c r="J12" s="16">
        <f t="shared" si="2"/>
        <v>4000</v>
      </c>
    </row>
    <row r="13" spans="1:10" ht="15">
      <c r="A13" s="39" t="s">
        <v>22</v>
      </c>
      <c r="B13" s="39"/>
      <c r="C13" s="39"/>
      <c r="D13" s="25">
        <f>SUM(D6:D12)</f>
        <v>221560.14</v>
      </c>
      <c r="E13" s="25">
        <f>SUM(E6:E12)</f>
        <v>164184.14</v>
      </c>
      <c r="F13" s="30">
        <f>AVERAGE(F6:F12)</f>
        <v>0.6229930923928809</v>
      </c>
      <c r="G13" s="25">
        <f>SUM(G6:G12)</f>
        <v>57376</v>
      </c>
      <c r="H13" s="26"/>
      <c r="I13" s="25">
        <f>SUM(I6:I12)</f>
        <v>25000</v>
      </c>
      <c r="J13" s="31">
        <f>SUM(J6:J12)</f>
        <v>25000</v>
      </c>
    </row>
  </sheetData>
  <mergeCells count="8">
    <mergeCell ref="A13:C13"/>
    <mergeCell ref="A2:J2"/>
    <mergeCell ref="A4:A5"/>
    <mergeCell ref="B4:B5"/>
    <mergeCell ref="C4:C5"/>
    <mergeCell ref="D4:G4"/>
    <mergeCell ref="H4:I4"/>
    <mergeCell ref="J4:J5"/>
  </mergeCells>
  <printOptions horizontalCentered="1"/>
  <pageMargins left="0.39375" right="0.39375" top="0.5916666666666667" bottom="0.5916666666666667" header="0.3541666666666667" footer="0.3541666666666667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trepanowska.boguslaw</cp:lastModifiedBy>
  <dcterms:modified xsi:type="dcterms:W3CDTF">2009-01-30T12:20:09Z</dcterms:modified>
  <cp:category/>
  <cp:version/>
  <cp:contentType/>
  <cp:contentStatus/>
</cp:coreProperties>
</file>